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vkoulakj\Downloads\"/>
    </mc:Choice>
  </mc:AlternateContent>
  <xr:revisionPtr revIDLastSave="0" documentId="13_ncr:1_{DD671B20-EE66-4D3C-B8DA-87EDB589AC30}" xr6:coauthVersionLast="47" xr6:coauthVersionMax="47" xr10:uidLastSave="{00000000-0000-0000-0000-000000000000}"/>
  <bookViews>
    <workbookView xWindow="-110" yWindow="-110" windowWidth="19420" windowHeight="10420" xr2:uid="{70537DFC-5E66-4D1E-BE7C-D14494CC694C}"/>
  </bookViews>
  <sheets>
    <sheet name="ReadMe" sheetId="5" r:id="rId1"/>
    <sheet name="Child_data" sheetId="1" r:id="rId2"/>
    <sheet name="Minimal" sheetId="2" r:id="rId3"/>
    <sheet name="Maximal" sheetId="4" r:id="rId4"/>
    <sheet name="Multiple"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4" l="1"/>
  <c r="E17" i="4"/>
  <c r="D18" i="4"/>
  <c r="E18" i="4"/>
  <c r="D19" i="4"/>
  <c r="E19" i="4"/>
  <c r="D20" i="4"/>
  <c r="E20" i="4"/>
  <c r="D21" i="4"/>
  <c r="E21" i="4"/>
  <c r="D22" i="4"/>
  <c r="E22" i="4"/>
  <c r="D23" i="4"/>
  <c r="E23" i="4"/>
  <c r="D24" i="4"/>
  <c r="E24" i="4"/>
  <c r="D25" i="4"/>
  <c r="E25" i="4"/>
  <c r="D26" i="4"/>
  <c r="E26" i="4"/>
  <c r="D27" i="4"/>
  <c r="E27" i="4"/>
  <c r="D28" i="4"/>
  <c r="E28" i="4"/>
  <c r="D29" i="4"/>
  <c r="E29" i="4"/>
  <c r="E16" i="4"/>
  <c r="D16" i="4"/>
  <c r="C17" i="4"/>
  <c r="C18" i="4"/>
  <c r="C19" i="4"/>
  <c r="C20" i="4"/>
  <c r="C21" i="4"/>
  <c r="C22" i="4"/>
  <c r="C23" i="4"/>
  <c r="C24" i="4"/>
  <c r="C25" i="4"/>
  <c r="C26" i="4"/>
  <c r="C27" i="4"/>
  <c r="C28" i="4"/>
  <c r="C29" i="4"/>
  <c r="C16" i="4"/>
  <c r="B17" i="4"/>
  <c r="B18" i="4"/>
  <c r="B19" i="4"/>
  <c r="B20" i="4"/>
  <c r="B21" i="4"/>
  <c r="B22" i="4"/>
  <c r="B23" i="4"/>
  <c r="B24" i="4"/>
  <c r="B25" i="4"/>
  <c r="B26" i="4"/>
  <c r="B27" i="4"/>
  <c r="B28" i="4"/>
  <c r="B29" i="4"/>
  <c r="B16" i="4"/>
  <c r="R20" i="3"/>
  <c r="R21" i="3"/>
  <c r="S21" i="3"/>
  <c r="T21" i="3"/>
  <c r="U21" i="3"/>
  <c r="V21" i="3"/>
  <c r="W21" i="3"/>
  <c r="X21" i="3"/>
  <c r="R22" i="3"/>
  <c r="S22" i="3"/>
  <c r="T22" i="3"/>
  <c r="O20" i="3"/>
  <c r="P20" i="3"/>
  <c r="Q20" i="3"/>
  <c r="O21" i="3"/>
  <c r="P21" i="3"/>
  <c r="Q21" i="3"/>
  <c r="O22" i="3"/>
  <c r="P22" i="3"/>
  <c r="Q22" i="3"/>
  <c r="O23" i="3"/>
  <c r="P23" i="3"/>
  <c r="M20" i="3"/>
  <c r="N20" i="3"/>
  <c r="M21" i="3"/>
  <c r="N21" i="3"/>
  <c r="M22" i="3"/>
  <c r="N22" i="3"/>
  <c r="M23" i="3"/>
  <c r="N23" i="3"/>
  <c r="G20" i="3"/>
  <c r="H20" i="3"/>
  <c r="I20" i="3"/>
  <c r="J20" i="3"/>
  <c r="K20" i="3"/>
  <c r="L20" i="3"/>
  <c r="G21" i="3"/>
  <c r="H21" i="3"/>
  <c r="I21" i="3"/>
  <c r="J21" i="3"/>
  <c r="K21" i="3"/>
  <c r="L21" i="3"/>
  <c r="G22" i="3"/>
  <c r="H22" i="3"/>
  <c r="I22" i="3"/>
  <c r="J22" i="3"/>
  <c r="K22" i="3"/>
  <c r="L22" i="3"/>
  <c r="G23" i="3"/>
  <c r="H23" i="3"/>
  <c r="I23" i="3"/>
  <c r="J23" i="3"/>
  <c r="K23" i="3"/>
  <c r="L23" i="3"/>
  <c r="H19" i="3"/>
  <c r="I19" i="3"/>
  <c r="J19" i="3"/>
  <c r="K19" i="3"/>
  <c r="L19" i="3"/>
  <c r="G19" i="3"/>
  <c r="B20" i="2"/>
  <c r="B21" i="2"/>
  <c r="B22" i="2"/>
  <c r="B23" i="2"/>
  <c r="B19" i="2"/>
  <c r="A20" i="2"/>
  <c r="A21" i="2"/>
  <c r="A22" i="2"/>
  <c r="A23" i="2"/>
  <c r="A19" i="2"/>
  <c r="F11" i="2"/>
  <c r="G11" i="2" s="1"/>
  <c r="H3" i="2"/>
  <c r="I3" i="2"/>
  <c r="H4" i="2"/>
  <c r="I4" i="2"/>
  <c r="H5" i="2"/>
  <c r="I5" i="2"/>
  <c r="H6" i="2"/>
  <c r="I6" i="2"/>
  <c r="H7" i="2"/>
  <c r="I7" i="2"/>
  <c r="H8" i="2"/>
  <c r="I8" i="2"/>
  <c r="H9" i="2"/>
  <c r="I9" i="2"/>
  <c r="H10" i="2"/>
  <c r="I10" i="2"/>
  <c r="H11" i="2"/>
  <c r="I11" i="2"/>
  <c r="H12" i="2"/>
  <c r="I12" i="2"/>
  <c r="H13" i="2"/>
  <c r="I13" i="2"/>
  <c r="H14" i="2"/>
  <c r="I14" i="2"/>
  <c r="H15" i="2"/>
  <c r="I15" i="2"/>
  <c r="I2" i="2"/>
  <c r="B3" i="2"/>
  <c r="B4" i="2"/>
  <c r="B5" i="2"/>
  <c r="B6" i="2"/>
  <c r="B7" i="2"/>
  <c r="B8" i="2"/>
  <c r="B9" i="2"/>
  <c r="B10" i="2"/>
  <c r="B11" i="2"/>
  <c r="B12" i="2"/>
  <c r="B13" i="2"/>
  <c r="B14" i="2"/>
  <c r="B15" i="2"/>
  <c r="B2" i="2"/>
  <c r="A3" i="2"/>
  <c r="A4" i="2"/>
  <c r="A5" i="2"/>
  <c r="A6" i="2"/>
  <c r="A7" i="2"/>
  <c r="A8" i="2"/>
  <c r="A9" i="2"/>
  <c r="A10" i="2"/>
  <c r="A11" i="2"/>
  <c r="A12" i="2"/>
  <c r="C12" i="2" s="1"/>
  <c r="D12" i="2" s="1"/>
  <c r="E12" i="2" s="1"/>
  <c r="A13" i="2"/>
  <c r="A14" i="2"/>
  <c r="C14" i="2" s="1"/>
  <c r="D14" i="2" s="1"/>
  <c r="E14" i="2" s="1"/>
  <c r="A15" i="2"/>
  <c r="A2" i="2"/>
  <c r="C19" i="2" l="1"/>
  <c r="D19" i="2" s="1"/>
  <c r="A19" i="3" s="1"/>
  <c r="C10" i="2"/>
  <c r="D10" i="2" s="1"/>
  <c r="E10" i="2" s="1"/>
  <c r="C6" i="2"/>
  <c r="D6" i="2" s="1"/>
  <c r="E6" i="2" s="1"/>
  <c r="C8" i="2"/>
  <c r="D8" i="2" s="1"/>
  <c r="E8" i="2" s="1"/>
  <c r="C4" i="2"/>
  <c r="D4" i="2" s="1"/>
  <c r="E4" i="2" s="1"/>
  <c r="C13" i="2"/>
  <c r="D13" i="2" s="1"/>
  <c r="E13" i="2" s="1"/>
  <c r="C9" i="2"/>
  <c r="D9" i="2" s="1"/>
  <c r="E9" i="2" s="1"/>
  <c r="C5" i="2"/>
  <c r="D5" i="2" s="1"/>
  <c r="E5" i="2" s="1"/>
  <c r="C22" i="2"/>
  <c r="D22" i="2" s="1"/>
  <c r="E22" i="2" s="1"/>
  <c r="F22" i="2" s="1"/>
  <c r="C20" i="2"/>
  <c r="D20" i="2" s="1"/>
  <c r="E20" i="2" s="1"/>
  <c r="F20" i="2" s="1"/>
  <c r="C11" i="2"/>
  <c r="D11" i="2" s="1"/>
  <c r="E11" i="2" s="1"/>
  <c r="C3" i="2"/>
  <c r="D3" i="2" s="1"/>
  <c r="E3" i="2" s="1"/>
  <c r="C15" i="2"/>
  <c r="D15" i="2" s="1"/>
  <c r="E15" i="2" s="1"/>
  <c r="C7" i="2"/>
  <c r="D7" i="2" s="1"/>
  <c r="E7" i="2" s="1"/>
  <c r="C21" i="2"/>
  <c r="D21" i="2" s="1"/>
  <c r="E21" i="2" s="1"/>
  <c r="F21" i="2" s="1"/>
  <c r="E19" i="2" l="1"/>
  <c r="F19" i="2" s="1"/>
  <c r="C19" i="3" s="1"/>
  <c r="C11" i="3" l="1"/>
  <c r="D11" i="3"/>
  <c r="A22" i="3"/>
  <c r="F17" i="4"/>
  <c r="F19" i="4"/>
  <c r="F21" i="4"/>
  <c r="F25" i="4"/>
  <c r="G29" i="4"/>
  <c r="H2" i="2"/>
  <c r="F18" i="4" l="1"/>
  <c r="G20" i="4"/>
  <c r="I6" i="4" s="1"/>
  <c r="G18" i="4"/>
  <c r="I4" i="4" s="1"/>
  <c r="G16" i="4"/>
  <c r="I2" i="4" s="1"/>
  <c r="F27" i="4"/>
  <c r="F20" i="4"/>
  <c r="F16" i="4"/>
  <c r="G28" i="4"/>
  <c r="G23" i="4"/>
  <c r="G21" i="4"/>
  <c r="G19" i="4"/>
  <c r="I5" i="4" s="1"/>
  <c r="G17" i="4"/>
  <c r="I3" i="4" s="1"/>
  <c r="F28" i="4"/>
  <c r="F23" i="4"/>
  <c r="G27" i="4"/>
  <c r="G26" i="4"/>
  <c r="G24" i="4"/>
  <c r="G22" i="4"/>
  <c r="F22" i="4"/>
  <c r="G25" i="4"/>
  <c r="F29" i="4"/>
  <c r="C11" i="4" s="1"/>
  <c r="F26" i="4"/>
  <c r="F24" i="4"/>
  <c r="J12" i="2"/>
  <c r="F12" i="2" s="1"/>
  <c r="G12" i="2" s="1"/>
  <c r="C23" i="2"/>
  <c r="D23" i="2" s="1"/>
  <c r="E23" i="2" s="1"/>
  <c r="F23" i="2" s="1"/>
  <c r="J13" i="2"/>
  <c r="F13" i="2" s="1"/>
  <c r="G13" i="2" s="1"/>
  <c r="C2" i="2"/>
  <c r="D2" i="2" s="1"/>
  <c r="E2" i="2" s="1"/>
  <c r="J9" i="2"/>
  <c r="F9" i="2" s="1"/>
  <c r="G9" i="2" s="1"/>
  <c r="J2" i="2"/>
  <c r="F2" i="2" s="1"/>
  <c r="G2" i="2" s="1"/>
  <c r="J14" i="2"/>
  <c r="F14" i="2" s="1"/>
  <c r="G14" i="2" s="1"/>
  <c r="J10" i="2"/>
  <c r="F10" i="2" s="1"/>
  <c r="G10" i="2" s="1"/>
  <c r="J15" i="2"/>
  <c r="F15" i="2" s="1"/>
  <c r="G15" i="2" s="1"/>
  <c r="J8" i="2"/>
  <c r="F8" i="2" s="1"/>
  <c r="G8" i="2" s="1"/>
  <c r="J7" i="2"/>
  <c r="F7" i="2" s="1"/>
  <c r="G7" i="2" s="1"/>
  <c r="J6" i="2"/>
  <c r="F6" i="2" s="1"/>
  <c r="G6" i="2" s="1"/>
  <c r="J5" i="2"/>
  <c r="F5" i="2" s="1"/>
  <c r="G5" i="2" s="1"/>
  <c r="J4" i="2"/>
  <c r="F4" i="2" s="1"/>
  <c r="G4" i="2" s="1"/>
  <c r="J3" i="2"/>
  <c r="F3" i="2" s="1"/>
  <c r="G3" i="2" s="1"/>
  <c r="C5" i="4" l="1"/>
  <c r="C4" i="4"/>
  <c r="H2" i="4"/>
  <c r="G6" i="4"/>
  <c r="B8" i="4"/>
  <c r="G11" i="4"/>
  <c r="G12" i="4"/>
  <c r="G10" i="4"/>
  <c r="C6" i="4"/>
  <c r="G4" i="4"/>
  <c r="C9" i="4"/>
  <c r="G9" i="4"/>
  <c r="H11" i="4"/>
  <c r="H4" i="4"/>
  <c r="C8" i="4"/>
  <c r="H10" i="4"/>
  <c r="H12" i="4"/>
  <c r="H5" i="4"/>
  <c r="H8" i="4"/>
  <c r="I9" i="4"/>
  <c r="I8" i="4"/>
  <c r="C2" i="4"/>
  <c r="D4" i="3"/>
  <c r="C4" i="3"/>
  <c r="D8" i="3"/>
  <c r="C8" i="3"/>
  <c r="D2" i="3"/>
  <c r="C2" i="3"/>
  <c r="D13" i="3"/>
  <c r="C13" i="3"/>
  <c r="B10" i="3"/>
  <c r="A10" i="3"/>
  <c r="B4" i="3"/>
  <c r="A4" i="3"/>
  <c r="A20" i="3"/>
  <c r="B11" i="3"/>
  <c r="A11" i="3"/>
  <c r="C20" i="3"/>
  <c r="D5" i="3"/>
  <c r="C5" i="3"/>
  <c r="D15" i="3"/>
  <c r="C15" i="3"/>
  <c r="D9" i="3"/>
  <c r="C9" i="3"/>
  <c r="C21" i="3"/>
  <c r="B14" i="3"/>
  <c r="A14" i="3"/>
  <c r="B13" i="3"/>
  <c r="A13" i="3"/>
  <c r="B8" i="3"/>
  <c r="A8" i="3"/>
  <c r="D12" i="3"/>
  <c r="C12" i="3"/>
  <c r="B15" i="3"/>
  <c r="A15" i="3"/>
  <c r="B3" i="4"/>
  <c r="D6" i="3"/>
  <c r="C6" i="3"/>
  <c r="D10" i="3"/>
  <c r="C10" i="3"/>
  <c r="C23" i="3"/>
  <c r="B12" i="3"/>
  <c r="A12" i="3"/>
  <c r="B3" i="3"/>
  <c r="A3" i="3"/>
  <c r="B2" i="4"/>
  <c r="G8" i="4"/>
  <c r="B5" i="3"/>
  <c r="A5" i="3"/>
  <c r="D3" i="3"/>
  <c r="C3" i="3"/>
  <c r="D7" i="3"/>
  <c r="C7" i="3"/>
  <c r="D14" i="3"/>
  <c r="C14" i="3"/>
  <c r="A2" i="3"/>
  <c r="B6" i="3"/>
  <c r="A6" i="3"/>
  <c r="A23" i="3"/>
  <c r="C22" i="3"/>
  <c r="B7" i="3"/>
  <c r="A7" i="3"/>
  <c r="B9" i="3"/>
  <c r="A9" i="3"/>
  <c r="B11" i="4"/>
  <c r="B4" i="4"/>
  <c r="B5" i="4"/>
  <c r="B10" i="4"/>
  <c r="H3" i="4"/>
  <c r="G5" i="4"/>
  <c r="A21" i="3"/>
  <c r="I11" i="4"/>
  <c r="C3" i="4"/>
  <c r="B12" i="4"/>
  <c r="D27" i="3" l="1"/>
  <c r="D31" i="3"/>
  <c r="D35" i="3"/>
  <c r="D39" i="3"/>
  <c r="D43" i="3"/>
  <c r="D28" i="3"/>
  <c r="D40" i="3"/>
  <c r="D44" i="3"/>
  <c r="D29" i="3"/>
  <c r="D33" i="3"/>
  <c r="D37" i="3"/>
  <c r="D41" i="3"/>
  <c r="D26" i="3"/>
  <c r="D36" i="3"/>
  <c r="D30" i="3"/>
  <c r="D34" i="3"/>
  <c r="D38" i="3"/>
  <c r="D42" i="3"/>
  <c r="D32" i="3"/>
  <c r="B2" i="3"/>
  <c r="B28" i="3" l="1"/>
  <c r="B32" i="3"/>
  <c r="B36" i="3"/>
  <c r="B40" i="3"/>
  <c r="B44" i="3"/>
  <c r="B29" i="3"/>
  <c r="B41" i="3"/>
  <c r="B30" i="3"/>
  <c r="B34" i="3"/>
  <c r="B38" i="3"/>
  <c r="B42" i="3"/>
  <c r="B33" i="3"/>
  <c r="B26" i="3"/>
  <c r="B27" i="3"/>
  <c r="B31" i="3"/>
  <c r="B35" i="3"/>
  <c r="B39" i="3"/>
  <c r="B43" i="3"/>
  <c r="B37" i="3"/>
</calcChain>
</file>

<file path=xl/sharedStrings.xml><?xml version="1.0" encoding="utf-8"?>
<sst xmlns="http://schemas.openxmlformats.org/spreadsheetml/2006/main" count="439" uniqueCount="137">
  <si>
    <t>k</t>
  </si>
  <si>
    <t>g</t>
  </si>
  <si>
    <t>f</t>
  </si>
  <si>
    <t>v</t>
  </si>
  <si>
    <t>θ</t>
  </si>
  <si>
    <t>ð</t>
  </si>
  <si>
    <t>s</t>
  </si>
  <si>
    <t>z</t>
  </si>
  <si>
    <t>ʃ</t>
  </si>
  <si>
    <t>ʧ</t>
  </si>
  <si>
    <t>ʤ</t>
  </si>
  <si>
    <t>l</t>
  </si>
  <si>
    <t>r</t>
  </si>
  <si>
    <t>ŋ</t>
  </si>
  <si>
    <t>Possible Targets in Initial Position</t>
  </si>
  <si>
    <t>Substitute for Initial Position Pair</t>
  </si>
  <si>
    <t>Possible Targets in Final Position</t>
  </si>
  <si>
    <t>Substitute for Final Position Pair</t>
  </si>
  <si>
    <t>Calculations (Ignore)</t>
  </si>
  <si>
    <t>Are the substitutes English sounds? (If no, eliminate)</t>
  </si>
  <si>
    <t>Are the substitutes consistent? (If no, eliminate)</t>
  </si>
  <si>
    <t>List relevant child/family factors for or against this option</t>
  </si>
  <si>
    <t>Initial</t>
  </si>
  <si>
    <t>Final</t>
  </si>
  <si>
    <t>List relevant child/family factors for or against options in this row (initial)</t>
  </si>
  <si>
    <t>List relevant child/family factors for or against options in this row (final)</t>
  </si>
  <si>
    <t>Enter initial position substitute here (one per row)</t>
  </si>
  <si>
    <t>Enter final position substitute here (one per row)</t>
  </si>
  <si>
    <t>Step 1</t>
  </si>
  <si>
    <t>initial</t>
  </si>
  <si>
    <t>final</t>
  </si>
  <si>
    <t>Accuracy Analysis</t>
  </si>
  <si>
    <t>Onset#</t>
  </si>
  <si>
    <t>Onset%</t>
  </si>
  <si>
    <t>Coda#</t>
  </si>
  <si>
    <t>Coda%</t>
  </si>
  <si>
    <t>Total%</t>
  </si>
  <si>
    <t>Onset Productions</t>
  </si>
  <si>
    <t>Coda Productions</t>
  </si>
  <si>
    <t>Snd</t>
  </si>
  <si>
    <t>#</t>
  </si>
  <si>
    <t>%</t>
  </si>
  <si>
    <t>Accuracy Analysis by Sound</t>
  </si>
  <si>
    <t>Productions</t>
  </si>
  <si>
    <t>Majority Error Initial</t>
  </si>
  <si>
    <t>Majority Error</t>
  </si>
  <si>
    <t>Majority Subst Initial</t>
  </si>
  <si>
    <t>Majority Error Final</t>
  </si>
  <si>
    <t>Majority Subst Final</t>
  </si>
  <si>
    <t>Add Notes from Child Data</t>
  </si>
  <si>
    <t>Formula calculates # of targets with this substitute in final position (singletons only)</t>
  </si>
  <si>
    <t>Formula calculates # of targets with this substitute in initial position (singletons &amp; clusters)</t>
  </si>
  <si>
    <t>This is a hypothetical case. Hypothetical cases are based on real children. Specifically, children's parents gave consent for data to be deidentified and used for teaching and research purposes. Accuracy and error patterns generally are taken from real cases but then additional information was created based on the author's personal experience to enrich the case. Likewise, children's phonological patterns were used to create hypothetical scores on a variety of articulation/phonological tests.</t>
  </si>
  <si>
    <t>T</t>
  </si>
  <si>
    <t>D</t>
  </si>
  <si>
    <t>N/A</t>
  </si>
  <si>
    <t>S</t>
  </si>
  <si>
    <t>C</t>
  </si>
  <si>
    <t>J</t>
  </si>
  <si>
    <t>G</t>
  </si>
  <si>
    <t>ALL</t>
  </si>
  <si>
    <t>67 opportunities</t>
  </si>
  <si>
    <t>68 opportunities</t>
  </si>
  <si>
    <t>d</t>
  </si>
  <si>
    <t>b</t>
  </si>
  <si>
    <t>del</t>
  </si>
  <si>
    <t>n</t>
  </si>
  <si>
    <t>w</t>
  </si>
  <si>
    <t>w-cluster</t>
  </si>
  <si>
    <t>kw, tw, sw</t>
  </si>
  <si>
    <t>l-cluster</t>
  </si>
  <si>
    <t>kl, pl, bl, gl, fl, sl</t>
  </si>
  <si>
    <t>r-cluster</t>
  </si>
  <si>
    <t>kr, pr, tr, br, dr, gr, fr, Sr, Tr</t>
  </si>
  <si>
    <t>s-cluster</t>
  </si>
  <si>
    <t>sw, sl, sm, sn, sk, sp, st</t>
  </si>
  <si>
    <t>3s</t>
  </si>
  <si>
    <t>skw, spl, skr, spr, str</t>
  </si>
  <si>
    <t>tw</t>
  </si>
  <si>
    <t>Ava is age 5;7 and was identified as female at birth.</t>
  </si>
  <si>
    <t xml:space="preserve">The teacher reports that Ava generally is cooperative and participates in activities, including talking. </t>
  </si>
  <si>
    <t>Her standard score on the Arizona-4 Articulation Test was 66, corresponding to a percentile rank of 1, corresponding to a severity rating of Severe</t>
  </si>
  <si>
    <t>Her standard score on the Arizona-4 Phonological Test was 55, corresponding to a percentile rank of 0.1, corresponding to a severity rating of Severe</t>
  </si>
  <si>
    <t>kw</t>
  </si>
  <si>
    <t>sw</t>
  </si>
  <si>
    <t>pw</t>
  </si>
  <si>
    <t>bw</t>
  </si>
  <si>
    <t>gw</t>
  </si>
  <si>
    <t>fw</t>
  </si>
  <si>
    <t>dw</t>
  </si>
  <si>
    <t>sm</t>
  </si>
  <si>
    <t>sn</t>
  </si>
  <si>
    <t>sk</t>
  </si>
  <si>
    <t>sp</t>
  </si>
  <si>
    <t>st</t>
  </si>
  <si>
    <t>skw</t>
  </si>
  <si>
    <t>spw</t>
  </si>
  <si>
    <t>stw</t>
  </si>
  <si>
    <t>Accurate</t>
  </si>
  <si>
    <t>Substitution</t>
  </si>
  <si>
    <t>variable</t>
  </si>
  <si>
    <t>Deletion</t>
  </si>
  <si>
    <t>Other</t>
  </si>
  <si>
    <t>Simplification</t>
  </si>
  <si>
    <t>yes</t>
  </si>
  <si>
    <t>no for initial</t>
  </si>
  <si>
    <t xml:space="preserve">many errors are non-English </t>
  </si>
  <si>
    <t>sw, sl, Sr -- number is high because cluster production is shown for all productions</t>
  </si>
  <si>
    <t>sw-sl, kw-kl</t>
  </si>
  <si>
    <t>kw-kr, tw-tr, sw-Sr</t>
  </si>
  <si>
    <t>skw-skr</t>
  </si>
  <si>
    <t>generally consistent</t>
  </si>
  <si>
    <t>tw, tr -- number is high because cluster production is shown for all productions</t>
  </si>
  <si>
    <t>kw, kr, kl -- number is high because cluster production is shown for all productions</t>
  </si>
  <si>
    <t>Not really a global phoneme collapse</t>
  </si>
  <si>
    <t>Targets</t>
  </si>
  <si>
    <t>Cluster productions -- All productions copied via formula</t>
  </si>
  <si>
    <t>Phonological Summary (See Child_data tab for details):</t>
  </si>
  <si>
    <t>Step 3: Selection of targets to pair with substitutes. Make notes about child/family and clinical/expertise factors in the columns to the right. In the space above, shade targets in grey if you don't intend to use them. Shade them in yellow if you want to consider selecting them. Change shading to green for final selection. Remember that you want to select a range of targets affected by the collapse (i.e., different manners, places, voicing and phonotactics, such as singletons vs. clusters). Generally, you want to be judicious in your selection so that you have a reasonable sound set for therapy (e.g., ~3-6 targets total including the substitute)</t>
  </si>
  <si>
    <t>Is the child stimulable for the target? (intervention planning)</t>
  </si>
  <si>
    <t>Can the child accurately perceive the target:substitute? (intervention planning)</t>
  </si>
  <si>
    <t>List relevant SLP/ expertise factors for or against this option</t>
  </si>
  <si>
    <t>List relevant SLP/ expertise factors for or against options in this row (initial)</t>
  </si>
  <si>
    <t>List relevant SLP/ expertise factors for or against options in this row (final)</t>
  </si>
  <si>
    <t>Contrastive Approaches: Thoughts for Ava</t>
  </si>
  <si>
    <r>
      <t xml:space="preserve">This case accompanies Storkel's article </t>
    </r>
    <r>
      <rPr>
        <i/>
        <sz val="12"/>
        <color theme="1"/>
        <rFont val="Arial"/>
        <family val="2"/>
      </rPr>
      <t xml:space="preserve">Minimal, maximal, or multiple: Which contrastive intervention approach to use with different children with speech sound disorders? </t>
    </r>
    <r>
      <rPr>
        <sz val="12"/>
        <color theme="1"/>
        <rFont val="Arial"/>
        <family val="2"/>
      </rPr>
      <t>Published in Language, Speech, and Hearing Services in Schools.</t>
    </r>
  </si>
  <si>
    <t>Step 2a: Enter substitutes with high number of targets here</t>
  </si>
  <si>
    <t>Step 2b: list targets for each substitute here</t>
  </si>
  <si>
    <t>Additional testing showed poor language (i.e., Standard Score of 44, Percentile Rank of 0.1 on the Core Language Score on the Clinical Evaluation of Language Fundamentals-4) and poor phonological awareness (i.e., Standard Score of 65, Percentile Rank of 2 on the Comprehensive Test of Phonological Processing-2)</t>
  </si>
  <si>
    <t>The deep probe of mid- and late-8 sounds shows low accuracy for /θ ð ʃ l r/ . Her primary cluster error is gliding of liquids in l- and r-clusters, which are 0% accurate.</t>
  </si>
  <si>
    <t>Given her severe speech sound disorder and that her errors are phonological in nature, the multiple or maximal opposition approaches may be appropriate. We want to look at the multiple oppositions worksheet to determine if there is evidence of a global phoneme collapse.</t>
  </si>
  <si>
    <t>There isn't evidence of any global phoneme collapses. Generally, substitute sounds are only produced for one or two targets. Multiple oppositions is not an appropriate option.</t>
  </si>
  <si>
    <t>Next, we consider maximal opposition. There are only two options for maximal opposition: θ-r, ʃ-l. However, singletons don't seem to be Ava's biggest error pattern. Many more targets are impacted by her cluster error pattern and it is likely that this pattern has a greater impact on her intelligibility. Importantly, intervention of clusters can spark change in singletons. See Storkel (2018) https://doi.org/10.1044/2017_LSHSS-17-0082 for further discussion of this.</t>
  </si>
  <si>
    <t>Note that the suggested target clusters have a 90% age-of-acquisition based on the Smit and colleagues norms that is beyond (i.e., later than) Ava's age of 5;7. Some SLPs may be hesitant to select targets with a 90% age-of-acquisition that is older than the child's age. However, this misses the fact that many children Ava's age are producing at least some of these clusters accurately. If we slightly lower the age-of-acquisition criterion from 90% to 75% and examine a range of studies (as shown in McLeod, vanDoorn, &amp; Reed, 2001, https://doi.org/10.1044/1058-0360(2001/011)), the age-of-acquisition drops to as low as 4;0 for some of the potential cluster targets. The main point here is that using one set of developmental norms and only one criterion for mastery when selecting targets misses important and critical information about how normal development unfolds (i.e., children don't go from 0% correct to mastery on their birthdate). For more thoughts about best use and misuse of developmental norms in SSD, see Storkel, 2019, https://doi.org/10.1044/2018_PERS-SIG1-2018-0014. Although that article focuses on assessment, many of the issues apply to intervention.</t>
  </si>
  <si>
    <t>We could consider targeting clusters using conventional minimal pairs. However, gliding of the liquid often creates sequences that don't occur in English, which means that conventional minimal pair would not be possible. For example, [bw] for /bl/ or /br/ is not a legal cluster in English. There are no target words for /bw/ in English. The only w-clusters in English are tw, kw, sw so conventional minimal pair greatly limits the l- and r-clusters that could be selected for intervention (i.e., only tr, kr, kl, sl could be targeted in a conventional minimal pair approach for a child who glides the liquid). It would likely be better to select a cluster based on what is known about clusters and treat the cluster with something other than a contrastive intervention approach. See Storkel (2018) https://doi.org/10.1044/2017_LSHSS-17-0082 for more in-depth discussion of how to select clusters for intervention. This article demonstrates that voiceless fricative+liquid clusters (fl sl fr θr ʃr) and voiced stop+liquid clusters (bl gl br dr gr) would be the best options for Ava to target maximum change in clusters and singletons. Once again, one or two targets would be selected from this set of possible targets based on input from the IEP team (including the family) and the SLP's expertise.</t>
  </si>
  <si>
    <r>
      <t xml:space="preserve">Supplemental material, Storkel, "Minimal, Maximal, or Multiple: Which Contrastive Intervention Approach to Use With Children With Speech Sound Disorders?" </t>
    </r>
    <r>
      <rPr>
        <i/>
        <sz val="8"/>
        <color theme="1"/>
        <rFont val="Arial"/>
        <family val="2"/>
      </rPr>
      <t>LSHSS</t>
    </r>
    <r>
      <rPr>
        <sz val="8"/>
        <color theme="1"/>
        <rFont val="Arial"/>
        <family val="2"/>
      </rPr>
      <t>, https://doi.org/10.1044/2021_LSHSS-21-00105</t>
    </r>
  </si>
  <si>
    <r>
      <t xml:space="preserve">Supplemental Material S7. </t>
    </r>
    <r>
      <rPr>
        <sz val="12"/>
        <color theme="1"/>
        <rFont val="Arial"/>
        <family val="2"/>
      </rPr>
      <t>Completed sound selection spreadsheet for Isabella (5 years; 7 months, girl, severe speech sound disorder), not recommending contrastive approach.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</si>
</sst>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u/>
      <sz val="11"/>
      <color theme="10"/>
      <name val="Calibri"/>
      <family val="2"/>
      <scheme val="minor"/>
    </font>
    <font>
      <sz val="12"/>
      <name val="Arial"/>
      <family val="2"/>
    </font>
    <font>
      <sz val="12"/>
      <color theme="1"/>
      <name val="Arial"/>
      <family val="2"/>
    </font>
    <font>
      <b/>
      <sz val="12"/>
      <color theme="1"/>
      <name val="Arial"/>
      <family val="2"/>
    </font>
    <font>
      <b/>
      <sz val="12"/>
      <name val="Arial"/>
      <family val="2"/>
    </font>
    <font>
      <sz val="12"/>
      <color theme="1"/>
      <name val="Calibri"/>
      <family val="2"/>
      <scheme val="minor"/>
    </font>
    <font>
      <sz val="11"/>
      <color theme="1"/>
      <name val="Arial"/>
      <family val="2"/>
    </font>
    <font>
      <b/>
      <sz val="12"/>
      <color rgb="FFFF0000"/>
      <name val="Arial"/>
      <family val="2"/>
    </font>
    <font>
      <b/>
      <sz val="11"/>
      <color theme="1"/>
      <name val="Arial"/>
      <family val="2"/>
    </font>
    <font>
      <sz val="8"/>
      <color theme="1"/>
      <name val="Arial"/>
      <family val="2"/>
    </font>
    <font>
      <i/>
      <sz val="12"/>
      <color theme="1"/>
      <name val="Arial"/>
      <family val="2"/>
    </font>
    <font>
      <i/>
      <sz val="8"/>
      <color theme="1"/>
      <name val="Arial"/>
      <family val="2"/>
    </font>
  </fonts>
  <fills count="12">
    <fill>
      <patternFill patternType="none"/>
    </fill>
    <fill>
      <patternFill patternType="gray125"/>
    </fill>
    <fill>
      <patternFill patternType="solid">
        <fgColor theme="0" tint="-0.49998474074526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21">
    <xf numFmtId="0" fontId="0" fillId="0" borderId="0" xfId="0"/>
    <xf numFmtId="0" fontId="4" fillId="0" borderId="0" xfId="0" applyFont="1"/>
    <xf numFmtId="0" fontId="4" fillId="0" borderId="1" xfId="0" applyFont="1" applyBorder="1" applyAlignment="1">
      <alignment horizontal="center"/>
    </xf>
    <xf numFmtId="0" fontId="4" fillId="0" borderId="1" xfId="0" applyFont="1" applyFill="1" applyBorder="1" applyAlignment="1">
      <alignment horizontal="center" vertical="center" wrapText="1"/>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0" xfId="0" applyFont="1" applyAlignment="1">
      <alignment wrapText="1"/>
    </xf>
    <xf numFmtId="0" fontId="4" fillId="0" borderId="0" xfId="0" applyFont="1" applyAlignment="1">
      <alignment horizontal="center" wrapText="1"/>
    </xf>
    <xf numFmtId="0" fontId="4" fillId="0" borderId="1" xfId="0" applyFont="1" applyBorder="1"/>
    <xf numFmtId="0" fontId="4" fillId="2" borderId="1" xfId="0" applyFont="1" applyFill="1" applyBorder="1"/>
    <xf numFmtId="0" fontId="4" fillId="0" borderId="1" xfId="0" applyFont="1" applyFill="1" applyBorder="1"/>
    <xf numFmtId="0" fontId="5" fillId="3" borderId="1" xfId="0" applyFont="1" applyFill="1" applyBorder="1" applyAlignment="1">
      <alignment horizontal="center"/>
    </xf>
    <xf numFmtId="0" fontId="6" fillId="3" borderId="1" xfId="0" applyFont="1" applyFill="1" applyBorder="1" applyAlignment="1">
      <alignment horizontal="center" vertical="center" wrapText="1"/>
    </xf>
    <xf numFmtId="0" fontId="6" fillId="3" borderId="1" xfId="2" applyFont="1" applyFill="1" applyBorder="1" applyAlignment="1">
      <alignment horizontal="center" vertical="center" wrapText="1"/>
    </xf>
    <xf numFmtId="0" fontId="5" fillId="4" borderId="1" xfId="0" applyFont="1" applyFill="1" applyBorder="1" applyAlignment="1">
      <alignment horizontal="center"/>
    </xf>
    <xf numFmtId="0" fontId="6" fillId="4" borderId="1" xfId="0"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6" borderId="1" xfId="0" applyFill="1" applyBorder="1"/>
    <xf numFmtId="0" fontId="3" fillId="6" borderId="1" xfId="0" applyFont="1" applyFill="1" applyBorder="1" applyAlignment="1">
      <alignment horizontal="center" vertical="center" wrapText="1"/>
    </xf>
    <xf numFmtId="0" fontId="3" fillId="6" borderId="1" xfId="2" applyFont="1" applyFill="1" applyBorder="1" applyAlignment="1">
      <alignment horizontal="center" vertical="center" wrapText="1"/>
    </xf>
    <xf numFmtId="0" fontId="4" fillId="0" borderId="1" xfId="0" applyFont="1" applyBorder="1" applyAlignment="1">
      <alignment wrapText="1"/>
    </xf>
    <xf numFmtId="0" fontId="0" fillId="0" borderId="0" xfId="0" applyAlignment="1">
      <alignment wrapText="1"/>
    </xf>
    <xf numFmtId="0" fontId="4" fillId="4" borderId="1" xfId="0" applyFont="1" applyFill="1" applyBorder="1" applyAlignment="1">
      <alignment wrapText="1"/>
    </xf>
    <xf numFmtId="0" fontId="4" fillId="4" borderId="1" xfId="0" applyFont="1" applyFill="1" applyBorder="1"/>
    <xf numFmtId="0" fontId="4" fillId="0" borderId="1" xfId="0" applyFont="1" applyFill="1" applyBorder="1" applyAlignment="1">
      <alignment wrapText="1"/>
    </xf>
    <xf numFmtId="0" fontId="4" fillId="5" borderId="0" xfId="0" applyFont="1" applyFill="1" applyAlignment="1">
      <alignment horizontal="center" vertical="center" wrapText="1"/>
    </xf>
    <xf numFmtId="0" fontId="0" fillId="5" borderId="1" xfId="0" applyFill="1" applyBorder="1"/>
    <xf numFmtId="0" fontId="4" fillId="3" borderId="1"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Fill="1" applyAlignment="1">
      <alignment vertical="center" wrapText="1"/>
    </xf>
    <xf numFmtId="0" fontId="0" fillId="0" borderId="1" xfId="0" applyBorder="1" applyAlignment="1">
      <alignment wrapText="1"/>
    </xf>
    <xf numFmtId="0" fontId="0" fillId="0" borderId="0" xfId="0" applyAlignment="1">
      <alignment vertical="center" wrapText="1"/>
    </xf>
    <xf numFmtId="0" fontId="7" fillId="0" borderId="0" xfId="0" applyFont="1"/>
    <xf numFmtId="1" fontId="3" fillId="0" borderId="1" xfId="0" applyNumberFormat="1" applyFont="1" applyBorder="1" applyAlignment="1">
      <alignment horizontal="center"/>
    </xf>
    <xf numFmtId="1" fontId="3" fillId="6" borderId="1" xfId="1" applyNumberFormat="1" applyFont="1" applyFill="1" applyBorder="1" applyAlignment="1">
      <alignment horizontal="center" vertical="center" wrapText="1"/>
    </xf>
    <xf numFmtId="0" fontId="3" fillId="0" borderId="1" xfId="0" applyFont="1" applyBorder="1" applyAlignment="1">
      <alignment horizontal="center"/>
    </xf>
    <xf numFmtId="0" fontId="0" fillId="0" borderId="1" xfId="0" applyBorder="1"/>
    <xf numFmtId="0" fontId="0" fillId="4" borderId="1" xfId="0" applyFill="1" applyBorder="1"/>
    <xf numFmtId="0" fontId="4" fillId="4" borderId="1" xfId="0" applyFont="1" applyFill="1" applyBorder="1" applyAlignment="1">
      <alignment horizontal="center" wrapText="1"/>
    </xf>
    <xf numFmtId="0" fontId="8" fillId="0" borderId="0" xfId="0" applyFont="1" applyAlignment="1">
      <alignment horizontal="center"/>
    </xf>
    <xf numFmtId="0" fontId="4" fillId="4" borderId="1" xfId="0" applyFont="1" applyFill="1" applyBorder="1" applyAlignment="1">
      <alignment horizontal="center"/>
    </xf>
    <xf numFmtId="0" fontId="4" fillId="0" borderId="8" xfId="0" applyFont="1" applyBorder="1" applyAlignment="1">
      <alignment horizontal="center" vertical="center" wrapText="1"/>
    </xf>
    <xf numFmtId="0" fontId="4" fillId="4" borderId="1" xfId="0" applyFont="1" applyFill="1" applyBorder="1" applyAlignment="1">
      <alignment horizontal="center" vertical="center" wrapText="1"/>
    </xf>
    <xf numFmtId="0" fontId="0" fillId="4" borderId="1" xfId="0" applyFill="1" applyBorder="1" applyAlignment="1">
      <alignment vertical="center" wrapText="1"/>
    </xf>
    <xf numFmtId="0" fontId="4" fillId="0" borderId="1" xfId="0" applyFont="1" applyBorder="1" applyAlignment="1">
      <alignment vertical="center" wrapText="1"/>
    </xf>
    <xf numFmtId="0" fontId="9" fillId="0" borderId="1" xfId="0" applyFont="1" applyBorder="1" applyAlignment="1">
      <alignment horizontal="left" vertical="center"/>
    </xf>
    <xf numFmtId="0" fontId="5" fillId="7" borderId="1" xfId="0" applyFont="1" applyFill="1" applyBorder="1" applyAlignment="1">
      <alignment horizontal="center"/>
    </xf>
    <xf numFmtId="0" fontId="6" fillId="0" borderId="9" xfId="0" applyFont="1" applyBorder="1" applyAlignment="1">
      <alignment horizontal="center" vertical="center" wrapText="1"/>
    </xf>
    <xf numFmtId="0" fontId="3" fillId="0" borderId="10" xfId="0" applyFont="1" applyBorder="1" applyAlignment="1">
      <alignment horizontal="center" vertical="center" wrapText="1"/>
    </xf>
    <xf numFmtId="1" fontId="3" fillId="0" borderId="10" xfId="0" applyNumberFormat="1" applyFont="1" applyBorder="1" applyAlignment="1">
      <alignment horizontal="center" vertical="center" wrapText="1"/>
    </xf>
    <xf numFmtId="9" fontId="3" fillId="0" borderId="10" xfId="1" applyFont="1" applyFill="1" applyBorder="1" applyAlignment="1">
      <alignment horizontal="center" vertical="center" wrapText="1"/>
    </xf>
    <xf numFmtId="0" fontId="3" fillId="0" borderId="11" xfId="0" applyFont="1" applyBorder="1" applyAlignment="1">
      <alignment horizontal="center" vertical="center"/>
    </xf>
    <xf numFmtId="0" fontId="6" fillId="0" borderId="9" xfId="0" applyFont="1" applyBorder="1" applyAlignment="1">
      <alignment horizontal="left" vertical="center" wrapText="1"/>
    </xf>
    <xf numFmtId="1" fontId="3" fillId="0" borderId="16" xfId="0" applyNumberFormat="1" applyFont="1" applyBorder="1" applyAlignment="1">
      <alignment horizontal="center"/>
    </xf>
    <xf numFmtId="0" fontId="3" fillId="0" borderId="15" xfId="0" applyFont="1" applyBorder="1" applyAlignment="1">
      <alignment horizontal="center"/>
    </xf>
    <xf numFmtId="0" fontId="3" fillId="0" borderId="9" xfId="0" applyFont="1" applyBorder="1" applyAlignment="1">
      <alignment horizontal="left" vertical="center" wrapText="1"/>
    </xf>
    <xf numFmtId="0" fontId="3" fillId="10" borderId="1" xfId="0" applyFont="1" applyFill="1" applyBorder="1" applyAlignment="1">
      <alignment horizontal="center" vertical="center" wrapText="1"/>
    </xf>
    <xf numFmtId="1" fontId="3" fillId="10" borderId="1" xfId="1" applyNumberFormat="1" applyFont="1" applyFill="1" applyBorder="1" applyAlignment="1">
      <alignment horizontal="center" vertical="center" wrapText="1"/>
    </xf>
    <xf numFmtId="9" fontId="3" fillId="10" borderId="1" xfId="1" applyFont="1" applyFill="1" applyBorder="1" applyAlignment="1">
      <alignment horizontal="center" vertical="center" wrapText="1"/>
    </xf>
    <xf numFmtId="9" fontId="3" fillId="10" borderId="15" xfId="1" applyFont="1" applyFill="1" applyBorder="1" applyAlignment="1">
      <alignment horizontal="center" vertical="center"/>
    </xf>
    <xf numFmtId="1" fontId="3" fillId="6" borderId="15" xfId="1" applyNumberFormat="1" applyFont="1" applyFill="1" applyBorder="1" applyAlignment="1">
      <alignment horizontal="center" vertical="center" wrapText="1"/>
    </xf>
    <xf numFmtId="1" fontId="3" fillId="6" borderId="16" xfId="1" applyNumberFormat="1" applyFont="1" applyFill="1" applyBorder="1" applyAlignment="1">
      <alignment horizontal="center" vertical="center" wrapText="1"/>
    </xf>
    <xf numFmtId="0" fontId="6" fillId="0" borderId="6" xfId="0" applyFont="1" applyBorder="1" applyAlignment="1">
      <alignment horizontal="center" vertical="center" wrapText="1"/>
    </xf>
    <xf numFmtId="1" fontId="6" fillId="0" borderId="6" xfId="0" applyNumberFormat="1" applyFont="1" applyBorder="1" applyAlignment="1">
      <alignment horizontal="center" vertical="center" wrapText="1"/>
    </xf>
    <xf numFmtId="9" fontId="6" fillId="0" borderId="6" xfId="1" applyFont="1" applyFill="1" applyBorder="1" applyAlignment="1">
      <alignment horizontal="center" vertical="center" wrapText="1"/>
    </xf>
    <xf numFmtId="9" fontId="6" fillId="0" borderId="17" xfId="1" applyFont="1" applyFill="1" applyBorder="1" applyAlignment="1">
      <alignment horizontal="center" vertical="center"/>
    </xf>
    <xf numFmtId="0" fontId="4" fillId="8" borderId="1" xfId="0" applyFont="1" applyFill="1" applyBorder="1" applyAlignment="1">
      <alignment horizontal="center"/>
    </xf>
    <xf numFmtId="0" fontId="4" fillId="9" borderId="1" xfId="0" applyFont="1" applyFill="1" applyBorder="1" applyAlignment="1">
      <alignment horizontal="center"/>
    </xf>
    <xf numFmtId="9" fontId="4" fillId="9" borderId="1" xfId="1" applyFont="1" applyFill="1" applyBorder="1" applyAlignment="1">
      <alignment horizontal="center"/>
    </xf>
    <xf numFmtId="0" fontId="3" fillId="11" borderId="1" xfId="0" applyFont="1" applyFill="1" applyBorder="1" applyAlignment="1">
      <alignment horizontal="center" vertical="center" wrapText="1"/>
    </xf>
    <xf numFmtId="1" fontId="3" fillId="11" borderId="1" xfId="1" applyNumberFormat="1" applyFont="1" applyFill="1" applyBorder="1" applyAlignment="1">
      <alignment horizontal="center" vertical="center" wrapText="1"/>
    </xf>
    <xf numFmtId="9" fontId="3" fillId="11" borderId="1" xfId="1" applyFont="1" applyFill="1" applyBorder="1" applyAlignment="1">
      <alignment horizontal="center" vertical="center" wrapText="1"/>
    </xf>
    <xf numFmtId="9" fontId="3" fillId="11" borderId="15" xfId="1" applyFont="1" applyFill="1" applyBorder="1" applyAlignment="1">
      <alignment horizontal="center" vertical="center"/>
    </xf>
    <xf numFmtId="0" fontId="10" fillId="7" borderId="1" xfId="0" applyFont="1" applyFill="1" applyBorder="1" applyAlignment="1">
      <alignment horizontal="center" wrapText="1"/>
    </xf>
    <xf numFmtId="0" fontId="4" fillId="10" borderId="1" xfId="0" applyFont="1" applyFill="1" applyBorder="1" applyAlignment="1">
      <alignment horizontal="center"/>
    </xf>
    <xf numFmtId="9" fontId="4" fillId="10" borderId="1" xfId="1" applyFont="1" applyFill="1" applyBorder="1" applyAlignment="1">
      <alignment horizontal="center"/>
    </xf>
    <xf numFmtId="0" fontId="8" fillId="10" borderId="1" xfId="0" applyFont="1" applyFill="1" applyBorder="1" applyAlignment="1">
      <alignment wrapText="1"/>
    </xf>
    <xf numFmtId="0" fontId="11" fillId="0" borderId="7" xfId="0" applyFont="1" applyBorder="1" applyAlignment="1">
      <alignment horizontal="center"/>
    </xf>
    <xf numFmtId="0" fontId="11" fillId="0" borderId="0" xfId="0" applyFont="1" applyAlignment="1">
      <alignment horizontal="center"/>
    </xf>
    <xf numFmtId="0" fontId="8" fillId="9" borderId="1" xfId="0" applyFont="1" applyFill="1" applyBorder="1" applyAlignment="1">
      <alignment wrapText="1"/>
    </xf>
    <xf numFmtId="0" fontId="11" fillId="0" borderId="6" xfId="0" applyFont="1" applyBorder="1" applyAlignment="1">
      <alignment horizontal="center"/>
    </xf>
    <xf numFmtId="0" fontId="11" fillId="0" borderId="1" xfId="0" applyFont="1" applyBorder="1" applyAlignment="1">
      <alignment horizontal="center"/>
    </xf>
    <xf numFmtId="9" fontId="4" fillId="8" borderId="1" xfId="0" applyNumberFormat="1" applyFont="1" applyFill="1" applyBorder="1" applyAlignment="1">
      <alignment horizontal="center"/>
    </xf>
    <xf numFmtId="0" fontId="8" fillId="8" borderId="1" xfId="0" applyFont="1" applyFill="1" applyBorder="1" applyAlignment="1">
      <alignment wrapText="1"/>
    </xf>
    <xf numFmtId="0" fontId="4" fillId="11" borderId="1" xfId="0" applyFont="1" applyFill="1" applyBorder="1" applyAlignment="1">
      <alignment horizontal="center" vertical="center" wrapText="1"/>
    </xf>
    <xf numFmtId="0" fontId="0" fillId="11" borderId="0" xfId="0" applyFill="1"/>
    <xf numFmtId="0" fontId="4" fillId="11" borderId="0" xfId="0" applyFont="1" applyFill="1" applyAlignment="1"/>
    <xf numFmtId="0" fontId="4" fillId="11" borderId="0" xfId="0" applyFont="1" applyFill="1" applyAlignment="1">
      <alignment wrapText="1"/>
    </xf>
    <xf numFmtId="0" fontId="4" fillId="11" borderId="1" xfId="0" applyFont="1" applyFill="1" applyBorder="1"/>
    <xf numFmtId="0" fontId="6" fillId="11" borderId="1" xfId="0" applyFont="1" applyFill="1" applyBorder="1" applyAlignment="1">
      <alignment horizontal="center" vertical="center" wrapText="1"/>
    </xf>
    <xf numFmtId="0" fontId="6" fillId="11" borderId="1" xfId="2" applyFont="1" applyFill="1" applyBorder="1" applyAlignment="1">
      <alignment horizontal="center" vertical="center" wrapText="1"/>
    </xf>
    <xf numFmtId="0" fontId="4" fillId="0" borderId="1" xfId="0" applyFont="1" applyBorder="1" applyAlignment="1"/>
    <xf numFmtId="0" fontId="4" fillId="11" borderId="1" xfId="0" applyFont="1" applyFill="1" applyBorder="1" applyAlignment="1"/>
    <xf numFmtId="0" fontId="4" fillId="11" borderId="1" xfId="0" applyFont="1" applyFill="1" applyBorder="1" applyAlignment="1">
      <alignment wrapText="1"/>
    </xf>
    <xf numFmtId="0" fontId="8" fillId="0" borderId="1" xfId="0" applyFont="1" applyFill="1" applyBorder="1" applyAlignment="1">
      <alignment wrapText="1"/>
    </xf>
    <xf numFmtId="0" fontId="5" fillId="0" borderId="1" xfId="0" applyFont="1" applyBorder="1" applyAlignment="1">
      <alignment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4" fillId="10" borderId="1" xfId="0" applyFont="1" applyFill="1" applyBorder="1" applyAlignment="1">
      <alignment horizontal="center" vertical="center"/>
    </xf>
    <xf numFmtId="0" fontId="4" fillId="8"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1" xfId="0" applyFont="1" applyFill="1" applyBorder="1" applyAlignment="1">
      <alignment horizontal="center"/>
    </xf>
    <xf numFmtId="0" fontId="4" fillId="9" borderId="1" xfId="0" applyFont="1" applyFill="1" applyBorder="1" applyAlignment="1">
      <alignment horizontal="center" vertical="center"/>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6" borderId="3" xfId="0" applyFill="1" applyBorder="1" applyAlignment="1">
      <alignment horizontal="center"/>
    </xf>
    <xf numFmtId="0" fontId="0" fillId="6" borderId="4" xfId="0" applyFill="1" applyBorder="1" applyAlignment="1">
      <alignment horizontal="center"/>
    </xf>
    <xf numFmtId="0" fontId="4" fillId="4" borderId="5" xfId="0" applyFont="1" applyFill="1" applyBorder="1" applyAlignment="1">
      <alignment horizontal="center"/>
    </xf>
    <xf numFmtId="0" fontId="4" fillId="5" borderId="4" xfId="0" applyFont="1" applyFill="1" applyBorder="1" applyAlignment="1">
      <alignment horizontal="center" vertical="center" wrapText="1"/>
    </xf>
    <xf numFmtId="0" fontId="4" fillId="0" borderId="1" xfId="0" applyFont="1" applyBorder="1" applyAlignment="1">
      <alignment horizontal="center" wrapText="1"/>
    </xf>
    <xf numFmtId="0" fontId="0" fillId="3" borderId="5" xfId="0" applyFill="1" applyBorder="1" applyAlignment="1">
      <alignment horizontal="center" wrapText="1"/>
    </xf>
    <xf numFmtId="0" fontId="0" fillId="3" borderId="0" xfId="0" applyFill="1" applyAlignment="1">
      <alignment horizontal="center" wrapText="1"/>
    </xf>
    <xf numFmtId="0" fontId="11" fillId="0" borderId="1" xfId="0" applyFont="1" applyBorder="1" applyAlignment="1">
      <alignment vertical="center" wrapText="1"/>
    </xf>
  </cellXfs>
  <cellStyles count="3">
    <cellStyle name="Hyperlink" xfId="2" builtinId="8"/>
    <cellStyle name="Normal" xfId="0" builtinId="0"/>
    <cellStyle name="Percent" xfId="1" builtinId="5"/>
  </cellStyles>
  <dxfs count="2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9" tint="0.5999633777886288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7ADD8-DC1D-4525-9604-193522198DB5}">
  <dimension ref="A1:A27"/>
  <sheetViews>
    <sheetView tabSelected="1" workbookViewId="0">
      <selection activeCell="A7" sqref="A7"/>
    </sheetView>
  </sheetViews>
  <sheetFormatPr defaultRowHeight="15.5" x14ac:dyDescent="0.35"/>
  <cols>
    <col min="1" max="1" width="227.81640625" style="45" customWidth="1"/>
  </cols>
  <sheetData>
    <row r="1" spans="1:1" ht="9.5" customHeight="1" x14ac:dyDescent="0.35">
      <c r="A1" s="120" t="s">
        <v>135</v>
      </c>
    </row>
    <row r="2" spans="1:1" ht="9.5" customHeight="1" x14ac:dyDescent="0.35">
      <c r="A2" s="120"/>
    </row>
    <row r="3" spans="1:1" s="33" customFormat="1" x14ac:dyDescent="0.35">
      <c r="A3" s="96" t="s">
        <v>136</v>
      </c>
    </row>
    <row r="4" spans="1:1" ht="9.5" customHeight="1" x14ac:dyDescent="0.35"/>
    <row r="5" spans="1:1" ht="31" x14ac:dyDescent="0.35">
      <c r="A5" s="45" t="s">
        <v>125</v>
      </c>
    </row>
    <row r="7" spans="1:1" ht="46.5" x14ac:dyDescent="0.35">
      <c r="A7" s="45" t="s">
        <v>52</v>
      </c>
    </row>
    <row r="9" spans="1:1" x14ac:dyDescent="0.35">
      <c r="A9" s="45" t="s">
        <v>79</v>
      </c>
    </row>
    <row r="11" spans="1:1" x14ac:dyDescent="0.35">
      <c r="A11" s="45" t="s">
        <v>81</v>
      </c>
    </row>
    <row r="13" spans="1:1" x14ac:dyDescent="0.35">
      <c r="A13" s="45" t="s">
        <v>82</v>
      </c>
    </row>
    <row r="15" spans="1:1" ht="31" x14ac:dyDescent="0.35">
      <c r="A15" s="45" t="s">
        <v>128</v>
      </c>
    </row>
    <row r="17" spans="1:1" x14ac:dyDescent="0.35">
      <c r="A17" s="45" t="s">
        <v>80</v>
      </c>
    </row>
    <row r="19" spans="1:1" x14ac:dyDescent="0.35">
      <c r="A19" s="96" t="s">
        <v>117</v>
      </c>
    </row>
    <row r="20" spans="1:1" x14ac:dyDescent="0.35">
      <c r="A20" s="45" t="s">
        <v>129</v>
      </c>
    </row>
    <row r="22" spans="1:1" x14ac:dyDescent="0.35">
      <c r="A22" s="96" t="s">
        <v>124</v>
      </c>
    </row>
    <row r="23" spans="1:1" ht="31" x14ac:dyDescent="0.35">
      <c r="A23" s="45" t="s">
        <v>130</v>
      </c>
    </row>
    <row r="24" spans="1:1" x14ac:dyDescent="0.35">
      <c r="A24" s="45" t="s">
        <v>131</v>
      </c>
    </row>
    <row r="25" spans="1:1" ht="46.5" x14ac:dyDescent="0.35">
      <c r="A25" s="45" t="s">
        <v>132</v>
      </c>
    </row>
    <row r="26" spans="1:1" ht="93" x14ac:dyDescent="0.35">
      <c r="A26" s="45" t="s">
        <v>134</v>
      </c>
    </row>
    <row r="27" spans="1:1" ht="93" x14ac:dyDescent="0.35">
      <c r="A27" s="45" t="s">
        <v>133</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C8A51-3FC5-4D58-8D5A-522404CA7B82}">
  <dimension ref="A1:X23"/>
  <sheetViews>
    <sheetView workbookViewId="0">
      <selection activeCell="E26" sqref="E26"/>
    </sheetView>
  </sheetViews>
  <sheetFormatPr defaultRowHeight="15.5" x14ac:dyDescent="0.35"/>
  <cols>
    <col min="1" max="1" width="13" style="33" customWidth="1"/>
    <col min="2" max="4" width="10.26953125" style="33" customWidth="1"/>
    <col min="5" max="5" width="27.1796875" style="33" customWidth="1"/>
    <col min="6" max="7" width="10.54296875" style="33" customWidth="1"/>
    <col min="8" max="17" width="9.1796875" style="33"/>
    <col min="18" max="19" width="12.26953125" style="1" customWidth="1"/>
    <col min="20" max="23" width="9.1796875" style="1"/>
    <col min="24" max="24" width="13.81640625" style="40" customWidth="1"/>
  </cols>
  <sheetData>
    <row r="1" spans="1:21" ht="46.5" x14ac:dyDescent="0.35">
      <c r="A1" s="48" t="s">
        <v>31</v>
      </c>
      <c r="B1" s="49"/>
      <c r="C1" s="50" t="s">
        <v>32</v>
      </c>
      <c r="D1" s="51" t="s">
        <v>33</v>
      </c>
      <c r="E1" s="50" t="s">
        <v>34</v>
      </c>
      <c r="F1" s="49" t="s">
        <v>35</v>
      </c>
      <c r="G1" s="52" t="s">
        <v>36</v>
      </c>
      <c r="H1" s="97" t="s">
        <v>37</v>
      </c>
      <c r="I1" s="98"/>
      <c r="J1" s="98"/>
      <c r="K1" s="98"/>
      <c r="L1" s="98"/>
      <c r="M1" s="98" t="s">
        <v>38</v>
      </c>
      <c r="N1" s="98"/>
      <c r="O1" s="98"/>
      <c r="P1" s="98"/>
      <c r="Q1" s="99"/>
      <c r="R1" s="39" t="s">
        <v>44</v>
      </c>
      <c r="S1" s="39" t="s">
        <v>47</v>
      </c>
      <c r="T1" s="39" t="s">
        <v>46</v>
      </c>
      <c r="U1" s="39" t="s">
        <v>48</v>
      </c>
    </row>
    <row r="2" spans="1:21" x14ac:dyDescent="0.35">
      <c r="A2" s="53"/>
      <c r="B2" s="57" t="s">
        <v>0</v>
      </c>
      <c r="C2" s="58">
        <v>5</v>
      </c>
      <c r="D2" s="59">
        <v>1</v>
      </c>
      <c r="E2" s="58">
        <v>5</v>
      </c>
      <c r="F2" s="59">
        <v>1</v>
      </c>
      <c r="G2" s="60">
        <v>1</v>
      </c>
      <c r="H2" s="54" t="s">
        <v>0</v>
      </c>
      <c r="I2" s="34" t="s">
        <v>0</v>
      </c>
      <c r="J2" s="34" t="s">
        <v>0</v>
      </c>
      <c r="K2" s="34" t="s">
        <v>0</v>
      </c>
      <c r="L2" s="34" t="s">
        <v>0</v>
      </c>
      <c r="M2" s="36" t="s">
        <v>0</v>
      </c>
      <c r="N2" s="36" t="s">
        <v>0</v>
      </c>
      <c r="O2" s="36" t="s">
        <v>0</v>
      </c>
      <c r="P2" s="36" t="s">
        <v>0</v>
      </c>
      <c r="Q2" s="55" t="s">
        <v>0</v>
      </c>
      <c r="R2" s="41" t="s">
        <v>98</v>
      </c>
      <c r="S2" s="41" t="s">
        <v>98</v>
      </c>
      <c r="T2" s="41"/>
      <c r="U2" s="41"/>
    </row>
    <row r="3" spans="1:21" x14ac:dyDescent="0.35">
      <c r="A3" s="56"/>
      <c r="B3" s="57" t="s">
        <v>1</v>
      </c>
      <c r="C3" s="58">
        <v>5</v>
      </c>
      <c r="D3" s="59">
        <v>1</v>
      </c>
      <c r="E3" s="58">
        <v>5</v>
      </c>
      <c r="F3" s="59">
        <v>1</v>
      </c>
      <c r="G3" s="60">
        <v>1</v>
      </c>
      <c r="H3" s="54" t="s">
        <v>1</v>
      </c>
      <c r="I3" s="34" t="s">
        <v>1</v>
      </c>
      <c r="J3" s="34" t="s">
        <v>1</v>
      </c>
      <c r="K3" s="34" t="s">
        <v>1</v>
      </c>
      <c r="L3" s="34" t="s">
        <v>1</v>
      </c>
      <c r="M3" s="36" t="s">
        <v>1</v>
      </c>
      <c r="N3" s="36" t="s">
        <v>1</v>
      </c>
      <c r="O3" s="36" t="s">
        <v>1</v>
      </c>
      <c r="P3" s="36" t="s">
        <v>1</v>
      </c>
      <c r="Q3" s="55" t="s">
        <v>1</v>
      </c>
      <c r="R3" s="41" t="s">
        <v>98</v>
      </c>
      <c r="S3" s="41" t="s">
        <v>98</v>
      </c>
      <c r="T3" s="41"/>
      <c r="U3" s="41"/>
    </row>
    <row r="4" spans="1:21" x14ac:dyDescent="0.35">
      <c r="A4" s="56"/>
      <c r="B4" s="57" t="s">
        <v>2</v>
      </c>
      <c r="C4" s="58">
        <v>5</v>
      </c>
      <c r="D4" s="59">
        <v>1</v>
      </c>
      <c r="E4" s="58">
        <v>5</v>
      </c>
      <c r="F4" s="59">
        <v>1</v>
      </c>
      <c r="G4" s="60">
        <v>1</v>
      </c>
      <c r="H4" s="54" t="s">
        <v>2</v>
      </c>
      <c r="I4" s="34" t="s">
        <v>2</v>
      </c>
      <c r="J4" s="34" t="s">
        <v>2</v>
      </c>
      <c r="K4" s="34" t="s">
        <v>2</v>
      </c>
      <c r="L4" s="34" t="s">
        <v>2</v>
      </c>
      <c r="M4" s="36" t="s">
        <v>2</v>
      </c>
      <c r="N4" s="36" t="s">
        <v>2</v>
      </c>
      <c r="O4" s="36" t="s">
        <v>2</v>
      </c>
      <c r="P4" s="36" t="s">
        <v>2</v>
      </c>
      <c r="Q4" s="55" t="s">
        <v>2</v>
      </c>
      <c r="R4" s="41" t="s">
        <v>98</v>
      </c>
      <c r="S4" s="41" t="s">
        <v>98</v>
      </c>
      <c r="T4" s="41"/>
      <c r="U4" s="41"/>
    </row>
    <row r="5" spans="1:21" x14ac:dyDescent="0.35">
      <c r="A5" s="56"/>
      <c r="B5" s="57" t="s">
        <v>3</v>
      </c>
      <c r="C5" s="58">
        <v>2</v>
      </c>
      <c r="D5" s="59">
        <v>0.4</v>
      </c>
      <c r="E5" s="58">
        <v>4</v>
      </c>
      <c r="F5" s="59">
        <v>0.8</v>
      </c>
      <c r="G5" s="60">
        <v>0.6</v>
      </c>
      <c r="H5" s="54" t="s">
        <v>64</v>
      </c>
      <c r="I5" s="34" t="s">
        <v>64</v>
      </c>
      <c r="J5" s="34" t="s">
        <v>3</v>
      </c>
      <c r="K5" s="34" t="s">
        <v>3</v>
      </c>
      <c r="L5" s="34" t="s">
        <v>64</v>
      </c>
      <c r="M5" s="36" t="s">
        <v>3</v>
      </c>
      <c r="N5" s="36" t="s">
        <v>64</v>
      </c>
      <c r="O5" s="36" t="s">
        <v>3</v>
      </c>
      <c r="P5" s="36" t="s">
        <v>3</v>
      </c>
      <c r="Q5" s="55" t="s">
        <v>3</v>
      </c>
      <c r="R5" s="41" t="s">
        <v>98</v>
      </c>
      <c r="S5" s="41" t="s">
        <v>98</v>
      </c>
      <c r="T5" s="41"/>
      <c r="U5" s="41"/>
    </row>
    <row r="6" spans="1:21" x14ac:dyDescent="0.35">
      <c r="A6" s="56"/>
      <c r="B6" s="70" t="s">
        <v>53</v>
      </c>
      <c r="C6" s="71">
        <v>1</v>
      </c>
      <c r="D6" s="72">
        <v>0.2</v>
      </c>
      <c r="E6" s="71">
        <v>0</v>
      </c>
      <c r="F6" s="72">
        <v>0</v>
      </c>
      <c r="G6" s="73">
        <v>0.1</v>
      </c>
      <c r="H6" s="54" t="s">
        <v>6</v>
      </c>
      <c r="I6" s="34" t="s">
        <v>2</v>
      </c>
      <c r="J6" s="34" t="s">
        <v>53</v>
      </c>
      <c r="K6" s="34" t="s">
        <v>6</v>
      </c>
      <c r="L6" s="34" t="s">
        <v>58</v>
      </c>
      <c r="M6" s="36" t="s">
        <v>2</v>
      </c>
      <c r="N6" s="36" t="s">
        <v>2</v>
      </c>
      <c r="O6" s="36" t="s">
        <v>2</v>
      </c>
      <c r="P6" s="36" t="s">
        <v>2</v>
      </c>
      <c r="Q6" s="55" t="s">
        <v>2</v>
      </c>
      <c r="R6" s="41" t="s">
        <v>99</v>
      </c>
      <c r="S6" s="41" t="s">
        <v>99</v>
      </c>
      <c r="T6" s="41" t="s">
        <v>100</v>
      </c>
      <c r="U6" s="41" t="s">
        <v>2</v>
      </c>
    </row>
    <row r="7" spans="1:21" x14ac:dyDescent="0.35">
      <c r="A7" s="56"/>
      <c r="B7" s="70" t="s">
        <v>54</v>
      </c>
      <c r="C7" s="71">
        <v>0</v>
      </c>
      <c r="D7" s="72">
        <v>0</v>
      </c>
      <c r="E7" s="71">
        <v>0</v>
      </c>
      <c r="F7" s="72">
        <v>0</v>
      </c>
      <c r="G7" s="73">
        <v>0</v>
      </c>
      <c r="H7" s="54" t="s">
        <v>63</v>
      </c>
      <c r="I7" s="34" t="s">
        <v>63</v>
      </c>
      <c r="J7" s="34" t="s">
        <v>63</v>
      </c>
      <c r="K7" s="34" t="s">
        <v>63</v>
      </c>
      <c r="L7" s="34" t="s">
        <v>63</v>
      </c>
      <c r="M7" s="36" t="s">
        <v>63</v>
      </c>
      <c r="N7" s="36" t="s">
        <v>63</v>
      </c>
      <c r="O7" s="36" t="s">
        <v>63</v>
      </c>
      <c r="P7" s="35" t="s">
        <v>55</v>
      </c>
      <c r="Q7" s="61" t="s">
        <v>55</v>
      </c>
      <c r="R7" s="41" t="s">
        <v>99</v>
      </c>
      <c r="S7" s="41" t="s">
        <v>99</v>
      </c>
      <c r="T7" s="41" t="s">
        <v>63</v>
      </c>
      <c r="U7" s="41" t="s">
        <v>63</v>
      </c>
    </row>
    <row r="8" spans="1:21" x14ac:dyDescent="0.35">
      <c r="A8" s="56"/>
      <c r="B8" s="57" t="s">
        <v>6</v>
      </c>
      <c r="C8" s="58">
        <v>5</v>
      </c>
      <c r="D8" s="59">
        <v>1</v>
      </c>
      <c r="E8" s="58">
        <v>5</v>
      </c>
      <c r="F8" s="59">
        <v>1</v>
      </c>
      <c r="G8" s="60">
        <v>1</v>
      </c>
      <c r="H8" s="54" t="s">
        <v>6</v>
      </c>
      <c r="I8" s="34" t="s">
        <v>6</v>
      </c>
      <c r="J8" s="34" t="s">
        <v>6</v>
      </c>
      <c r="K8" s="34" t="s">
        <v>6</v>
      </c>
      <c r="L8" s="34" t="s">
        <v>6</v>
      </c>
      <c r="M8" s="36" t="s">
        <v>6</v>
      </c>
      <c r="N8" s="36" t="s">
        <v>6</v>
      </c>
      <c r="O8" s="36" t="s">
        <v>6</v>
      </c>
      <c r="P8" s="36" t="s">
        <v>6</v>
      </c>
      <c r="Q8" s="55" t="s">
        <v>6</v>
      </c>
      <c r="R8" s="41" t="s">
        <v>98</v>
      </c>
      <c r="S8" s="41" t="s">
        <v>98</v>
      </c>
      <c r="T8" s="41"/>
      <c r="U8" s="41"/>
    </row>
    <row r="9" spans="1:21" x14ac:dyDescent="0.35">
      <c r="A9" s="56"/>
      <c r="B9" s="57" t="s">
        <v>7</v>
      </c>
      <c r="C9" s="58">
        <v>5</v>
      </c>
      <c r="D9" s="59">
        <v>1</v>
      </c>
      <c r="E9" s="58">
        <v>5</v>
      </c>
      <c r="F9" s="59">
        <v>1</v>
      </c>
      <c r="G9" s="60">
        <v>1</v>
      </c>
      <c r="H9" s="54" t="s">
        <v>7</v>
      </c>
      <c r="I9" s="34" t="s">
        <v>7</v>
      </c>
      <c r="J9" s="34" t="s">
        <v>7</v>
      </c>
      <c r="K9" s="34" t="s">
        <v>7</v>
      </c>
      <c r="L9" s="34" t="s">
        <v>7</v>
      </c>
      <c r="M9" s="36" t="s">
        <v>7</v>
      </c>
      <c r="N9" s="36" t="s">
        <v>7</v>
      </c>
      <c r="O9" s="36" t="s">
        <v>7</v>
      </c>
      <c r="P9" s="36" t="s">
        <v>7</v>
      </c>
      <c r="Q9" s="55" t="s">
        <v>7</v>
      </c>
      <c r="R9" s="41" t="s">
        <v>98</v>
      </c>
      <c r="S9" s="41" t="s">
        <v>98</v>
      </c>
      <c r="T9" s="41"/>
      <c r="U9" s="41"/>
    </row>
    <row r="10" spans="1:21" x14ac:dyDescent="0.35">
      <c r="A10" s="56"/>
      <c r="B10" s="70" t="s">
        <v>56</v>
      </c>
      <c r="C10" s="71">
        <v>1</v>
      </c>
      <c r="D10" s="72">
        <v>0.2</v>
      </c>
      <c r="E10" s="71">
        <v>0</v>
      </c>
      <c r="F10" s="72">
        <v>0</v>
      </c>
      <c r="G10" s="73">
        <v>0.1</v>
      </c>
      <c r="H10" s="54" t="s">
        <v>6</v>
      </c>
      <c r="I10" s="34" t="s">
        <v>56</v>
      </c>
      <c r="J10" s="34" t="s">
        <v>6</v>
      </c>
      <c r="K10" s="34" t="s">
        <v>6</v>
      </c>
      <c r="L10" s="34" t="s">
        <v>6</v>
      </c>
      <c r="M10" s="36" t="s">
        <v>6</v>
      </c>
      <c r="N10" s="36" t="s">
        <v>6</v>
      </c>
      <c r="O10" s="36" t="s">
        <v>57</v>
      </c>
      <c r="P10" s="36" t="s">
        <v>6</v>
      </c>
      <c r="Q10" s="55" t="s">
        <v>6</v>
      </c>
      <c r="R10" s="41" t="s">
        <v>99</v>
      </c>
      <c r="S10" s="41" t="s">
        <v>99</v>
      </c>
      <c r="T10" s="41" t="s">
        <v>6</v>
      </c>
      <c r="U10" s="41" t="s">
        <v>6</v>
      </c>
    </row>
    <row r="11" spans="1:21" x14ac:dyDescent="0.35">
      <c r="A11" s="56"/>
      <c r="B11" s="57" t="s">
        <v>57</v>
      </c>
      <c r="C11" s="58">
        <v>5</v>
      </c>
      <c r="D11" s="59">
        <v>1</v>
      </c>
      <c r="E11" s="58">
        <v>5</v>
      </c>
      <c r="F11" s="59">
        <v>1</v>
      </c>
      <c r="G11" s="60">
        <v>1</v>
      </c>
      <c r="H11" s="54" t="s">
        <v>57</v>
      </c>
      <c r="I11" s="34" t="s">
        <v>57</v>
      </c>
      <c r="J11" s="34" t="s">
        <v>57</v>
      </c>
      <c r="K11" s="34" t="s">
        <v>57</v>
      </c>
      <c r="L11" s="34" t="s">
        <v>57</v>
      </c>
      <c r="M11" s="36" t="s">
        <v>57</v>
      </c>
      <c r="N11" s="36" t="s">
        <v>57</v>
      </c>
      <c r="O11" s="36" t="s">
        <v>57</v>
      </c>
      <c r="P11" s="36" t="s">
        <v>57</v>
      </c>
      <c r="Q11" s="55" t="s">
        <v>57</v>
      </c>
      <c r="R11" s="41" t="s">
        <v>98</v>
      </c>
      <c r="S11" s="41" t="s">
        <v>98</v>
      </c>
      <c r="T11" s="41"/>
      <c r="U11" s="41"/>
    </row>
    <row r="12" spans="1:21" x14ac:dyDescent="0.35">
      <c r="A12" s="56"/>
      <c r="B12" s="57" t="s">
        <v>58</v>
      </c>
      <c r="C12" s="58">
        <v>5</v>
      </c>
      <c r="D12" s="59">
        <v>1</v>
      </c>
      <c r="E12" s="58">
        <v>5</v>
      </c>
      <c r="F12" s="59">
        <v>1</v>
      </c>
      <c r="G12" s="60">
        <v>1</v>
      </c>
      <c r="H12" s="54" t="s">
        <v>58</v>
      </c>
      <c r="I12" s="34" t="s">
        <v>58</v>
      </c>
      <c r="J12" s="34" t="s">
        <v>58</v>
      </c>
      <c r="K12" s="34" t="s">
        <v>58</v>
      </c>
      <c r="L12" s="34" t="s">
        <v>58</v>
      </c>
      <c r="M12" s="36" t="s">
        <v>58</v>
      </c>
      <c r="N12" s="36" t="s">
        <v>58</v>
      </c>
      <c r="O12" s="36" t="s">
        <v>58</v>
      </c>
      <c r="P12" s="36" t="s">
        <v>58</v>
      </c>
      <c r="Q12" s="55" t="s">
        <v>58</v>
      </c>
      <c r="R12" s="41" t="s">
        <v>98</v>
      </c>
      <c r="S12" s="41" t="s">
        <v>98</v>
      </c>
      <c r="T12" s="41"/>
      <c r="U12" s="41"/>
    </row>
    <row r="13" spans="1:21" x14ac:dyDescent="0.35">
      <c r="A13" s="56"/>
      <c r="B13" s="57" t="s">
        <v>59</v>
      </c>
      <c r="C13" s="58" t="s">
        <v>55</v>
      </c>
      <c r="D13" s="59" t="s">
        <v>55</v>
      </c>
      <c r="E13" s="58">
        <v>4</v>
      </c>
      <c r="F13" s="59">
        <v>0.8</v>
      </c>
      <c r="G13" s="60">
        <v>0.8</v>
      </c>
      <c r="H13" s="62" t="s">
        <v>55</v>
      </c>
      <c r="I13" s="35" t="s">
        <v>55</v>
      </c>
      <c r="J13" s="35" t="s">
        <v>55</v>
      </c>
      <c r="K13" s="35" t="s">
        <v>55</v>
      </c>
      <c r="L13" s="35" t="s">
        <v>55</v>
      </c>
      <c r="M13" s="36" t="s">
        <v>59</v>
      </c>
      <c r="N13" s="36" t="s">
        <v>59</v>
      </c>
      <c r="O13" s="36" t="s">
        <v>66</v>
      </c>
      <c r="P13" s="36" t="s">
        <v>59</v>
      </c>
      <c r="Q13" s="55" t="s">
        <v>59</v>
      </c>
      <c r="R13" s="41" t="s">
        <v>98</v>
      </c>
      <c r="S13" s="41" t="s">
        <v>98</v>
      </c>
      <c r="T13" s="41"/>
      <c r="U13" s="41"/>
    </row>
    <row r="14" spans="1:21" x14ac:dyDescent="0.35">
      <c r="A14" s="56"/>
      <c r="B14" s="70" t="s">
        <v>11</v>
      </c>
      <c r="C14" s="71">
        <v>0</v>
      </c>
      <c r="D14" s="72">
        <v>0</v>
      </c>
      <c r="E14" s="71">
        <v>0</v>
      </c>
      <c r="F14" s="72">
        <v>0</v>
      </c>
      <c r="G14" s="73">
        <v>0</v>
      </c>
      <c r="H14" s="54" t="s">
        <v>67</v>
      </c>
      <c r="I14" s="34" t="s">
        <v>67</v>
      </c>
      <c r="J14" s="34" t="s">
        <v>67</v>
      </c>
      <c r="K14" s="34" t="s">
        <v>67</v>
      </c>
      <c r="L14" s="34" t="s">
        <v>67</v>
      </c>
      <c r="M14" s="36" t="s">
        <v>65</v>
      </c>
      <c r="N14" s="36" t="s">
        <v>65</v>
      </c>
      <c r="O14" s="36" t="s">
        <v>65</v>
      </c>
      <c r="P14" s="36" t="s">
        <v>65</v>
      </c>
      <c r="Q14" s="55" t="s">
        <v>65</v>
      </c>
      <c r="R14" s="41" t="s">
        <v>99</v>
      </c>
      <c r="S14" s="41" t="s">
        <v>101</v>
      </c>
      <c r="T14" s="41" t="s">
        <v>67</v>
      </c>
      <c r="U14" s="41" t="s">
        <v>65</v>
      </c>
    </row>
    <row r="15" spans="1:21" x14ac:dyDescent="0.35">
      <c r="A15" s="56"/>
      <c r="B15" s="70" t="s">
        <v>12</v>
      </c>
      <c r="C15" s="71">
        <v>0</v>
      </c>
      <c r="D15" s="72">
        <v>0</v>
      </c>
      <c r="E15" s="71">
        <v>0</v>
      </c>
      <c r="F15" s="72">
        <v>0</v>
      </c>
      <c r="G15" s="73">
        <v>0</v>
      </c>
      <c r="H15" s="54" t="s">
        <v>67</v>
      </c>
      <c r="I15" s="34" t="s">
        <v>67</v>
      </c>
      <c r="J15" s="34" t="s">
        <v>67</v>
      </c>
      <c r="K15" s="34" t="s">
        <v>67</v>
      </c>
      <c r="L15" s="34" t="s">
        <v>67</v>
      </c>
      <c r="M15" s="36" t="s">
        <v>65</v>
      </c>
      <c r="N15" s="36" t="s">
        <v>65</v>
      </c>
      <c r="O15" s="36" t="s">
        <v>65</v>
      </c>
      <c r="P15" s="36" t="s">
        <v>65</v>
      </c>
      <c r="Q15" s="55" t="s">
        <v>65</v>
      </c>
      <c r="R15" s="41" t="s">
        <v>99</v>
      </c>
      <c r="S15" s="41" t="s">
        <v>101</v>
      </c>
      <c r="T15" s="41" t="s">
        <v>67</v>
      </c>
      <c r="U15" s="41" t="s">
        <v>65</v>
      </c>
    </row>
    <row r="16" spans="1:21" ht="16" thickBot="1" x14ac:dyDescent="0.4">
      <c r="A16" s="56"/>
      <c r="B16" s="63" t="s">
        <v>60</v>
      </c>
      <c r="C16" s="64">
        <v>39</v>
      </c>
      <c r="D16" s="65">
        <v>0.58208955223880599</v>
      </c>
      <c r="E16" s="64">
        <v>43</v>
      </c>
      <c r="F16" s="65">
        <v>0.63235294117647056</v>
      </c>
      <c r="G16" s="66">
        <v>0.6074074074074074</v>
      </c>
      <c r="H16" s="100" t="s">
        <v>61</v>
      </c>
      <c r="I16" s="101"/>
      <c r="J16" s="101"/>
      <c r="K16" s="101"/>
      <c r="L16" s="102"/>
      <c r="M16" s="103" t="s">
        <v>62</v>
      </c>
      <c r="N16" s="101"/>
      <c r="O16" s="101"/>
      <c r="P16" s="101"/>
      <c r="Q16" s="104"/>
    </row>
    <row r="17" spans="1:24" x14ac:dyDescent="0.35">
      <c r="A17" s="46"/>
    </row>
    <row r="18" spans="1:24" ht="31" x14ac:dyDescent="0.35">
      <c r="A18" s="107" t="s">
        <v>39</v>
      </c>
      <c r="B18" s="107"/>
      <c r="C18" s="47" t="s">
        <v>40</v>
      </c>
      <c r="D18" s="47" t="s">
        <v>41</v>
      </c>
      <c r="E18" s="74" t="s">
        <v>42</v>
      </c>
      <c r="F18" s="108" t="s">
        <v>43</v>
      </c>
      <c r="G18" s="108"/>
      <c r="H18" s="108"/>
      <c r="I18" s="108"/>
      <c r="J18" s="108"/>
      <c r="K18" s="108"/>
      <c r="L18" s="108"/>
      <c r="M18" s="108"/>
      <c r="N18" s="108"/>
      <c r="O18" s="108"/>
      <c r="P18" s="108"/>
      <c r="Q18" s="108"/>
      <c r="R18" s="108"/>
      <c r="S18" s="108"/>
      <c r="T18" s="108"/>
      <c r="U18" s="108"/>
      <c r="V18" s="108"/>
      <c r="W18" s="108"/>
      <c r="X18" s="39" t="s">
        <v>45</v>
      </c>
    </row>
    <row r="19" spans="1:24" x14ac:dyDescent="0.35">
      <c r="A19" s="105" t="s">
        <v>68</v>
      </c>
      <c r="B19" s="105"/>
      <c r="C19" s="75">
        <v>6</v>
      </c>
      <c r="D19" s="76">
        <v>1</v>
      </c>
      <c r="E19" s="77" t="s">
        <v>69</v>
      </c>
      <c r="F19" s="78" t="s">
        <v>83</v>
      </c>
      <c r="G19" s="78" t="s">
        <v>83</v>
      </c>
      <c r="H19" s="78" t="s">
        <v>78</v>
      </c>
      <c r="I19" s="78" t="s">
        <v>78</v>
      </c>
      <c r="J19" s="78" t="s">
        <v>84</v>
      </c>
      <c r="K19" s="78" t="s">
        <v>84</v>
      </c>
      <c r="L19" s="79"/>
      <c r="M19" s="79"/>
      <c r="N19" s="79"/>
      <c r="O19" s="79"/>
      <c r="P19" s="79"/>
      <c r="Q19" s="79"/>
      <c r="R19" s="79"/>
      <c r="S19" s="79"/>
      <c r="T19" s="79"/>
      <c r="U19" s="79"/>
      <c r="V19" s="79"/>
      <c r="W19" s="79"/>
      <c r="X19" s="41" t="s">
        <v>102</v>
      </c>
    </row>
    <row r="20" spans="1:24" x14ac:dyDescent="0.35">
      <c r="A20" s="109" t="s">
        <v>70</v>
      </c>
      <c r="B20" s="109"/>
      <c r="C20" s="68">
        <v>0</v>
      </c>
      <c r="D20" s="69">
        <v>0</v>
      </c>
      <c r="E20" s="80" t="s">
        <v>71</v>
      </c>
      <c r="F20" s="81" t="s">
        <v>83</v>
      </c>
      <c r="G20" s="81" t="s">
        <v>83</v>
      </c>
      <c r="H20" s="81" t="s">
        <v>85</v>
      </c>
      <c r="I20" s="81" t="s">
        <v>85</v>
      </c>
      <c r="J20" s="81" t="s">
        <v>86</v>
      </c>
      <c r="K20" s="81" t="s">
        <v>86</v>
      </c>
      <c r="L20" s="81" t="s">
        <v>87</v>
      </c>
      <c r="M20" s="81" t="s">
        <v>87</v>
      </c>
      <c r="N20" s="81" t="s">
        <v>88</v>
      </c>
      <c r="O20" s="81" t="s">
        <v>88</v>
      </c>
      <c r="P20" s="81" t="s">
        <v>84</v>
      </c>
      <c r="Q20" s="81" t="s">
        <v>84</v>
      </c>
      <c r="R20" s="79"/>
      <c r="S20" s="79"/>
      <c r="T20" s="79"/>
      <c r="U20" s="79"/>
      <c r="V20" s="79"/>
      <c r="W20" s="79"/>
      <c r="X20" s="41" t="s">
        <v>103</v>
      </c>
    </row>
    <row r="21" spans="1:24" x14ac:dyDescent="0.35">
      <c r="A21" s="109" t="s">
        <v>72</v>
      </c>
      <c r="B21" s="109"/>
      <c r="C21" s="68">
        <v>0</v>
      </c>
      <c r="D21" s="69">
        <v>0</v>
      </c>
      <c r="E21" s="80" t="s">
        <v>73</v>
      </c>
      <c r="F21" s="82" t="s">
        <v>83</v>
      </c>
      <c r="G21" s="82" t="s">
        <v>83</v>
      </c>
      <c r="H21" s="82" t="s">
        <v>85</v>
      </c>
      <c r="I21" s="82" t="s">
        <v>85</v>
      </c>
      <c r="J21" s="82" t="s">
        <v>78</v>
      </c>
      <c r="K21" s="82" t="s">
        <v>78</v>
      </c>
      <c r="L21" s="82" t="s">
        <v>86</v>
      </c>
      <c r="M21" s="82" t="s">
        <v>86</v>
      </c>
      <c r="N21" s="82" t="s">
        <v>89</v>
      </c>
      <c r="O21" s="82" t="s">
        <v>89</v>
      </c>
      <c r="P21" s="82" t="s">
        <v>87</v>
      </c>
      <c r="Q21" s="82" t="s">
        <v>87</v>
      </c>
      <c r="R21" s="82" t="s">
        <v>88</v>
      </c>
      <c r="S21" s="82" t="s">
        <v>88</v>
      </c>
      <c r="T21" s="82" t="s">
        <v>84</v>
      </c>
      <c r="U21" s="82" t="s">
        <v>84</v>
      </c>
      <c r="V21" s="82" t="s">
        <v>88</v>
      </c>
      <c r="W21" s="82" t="s">
        <v>88</v>
      </c>
      <c r="X21" s="41" t="s">
        <v>103</v>
      </c>
    </row>
    <row r="22" spans="1:24" x14ac:dyDescent="0.35">
      <c r="A22" s="105" t="s">
        <v>74</v>
      </c>
      <c r="B22" s="105"/>
      <c r="C22" s="75">
        <v>12</v>
      </c>
      <c r="D22" s="76">
        <v>0.8571428571428571</v>
      </c>
      <c r="E22" s="77" t="s">
        <v>75</v>
      </c>
      <c r="F22" s="82" t="s">
        <v>84</v>
      </c>
      <c r="G22" s="82" t="s">
        <v>84</v>
      </c>
      <c r="H22" s="82" t="s">
        <v>84</v>
      </c>
      <c r="I22" s="82" t="s">
        <v>84</v>
      </c>
      <c r="J22" s="82" t="s">
        <v>90</v>
      </c>
      <c r="K22" s="82" t="s">
        <v>90</v>
      </c>
      <c r="L22" s="82" t="s">
        <v>91</v>
      </c>
      <c r="M22" s="82" t="s">
        <v>91</v>
      </c>
      <c r="N22" s="82" t="s">
        <v>92</v>
      </c>
      <c r="O22" s="82" t="s">
        <v>92</v>
      </c>
      <c r="P22" s="82" t="s">
        <v>93</v>
      </c>
      <c r="Q22" s="82" t="s">
        <v>93</v>
      </c>
      <c r="R22" s="82" t="s">
        <v>94</v>
      </c>
      <c r="S22" s="82" t="s">
        <v>94</v>
      </c>
      <c r="T22" s="79"/>
      <c r="U22" s="79"/>
      <c r="V22" s="79"/>
      <c r="W22" s="79"/>
      <c r="X22" s="41" t="s">
        <v>102</v>
      </c>
    </row>
    <row r="23" spans="1:24" x14ac:dyDescent="0.35">
      <c r="A23" s="106" t="s">
        <v>76</v>
      </c>
      <c r="B23" s="106"/>
      <c r="C23" s="67">
        <v>2</v>
      </c>
      <c r="D23" s="83">
        <v>0.2</v>
      </c>
      <c r="E23" s="84" t="s">
        <v>77</v>
      </c>
      <c r="F23" s="82" t="s">
        <v>95</v>
      </c>
      <c r="G23" s="82" t="s">
        <v>95</v>
      </c>
      <c r="H23" s="82" t="s">
        <v>96</v>
      </c>
      <c r="I23" s="82" t="s">
        <v>96</v>
      </c>
      <c r="J23" s="82" t="s">
        <v>95</v>
      </c>
      <c r="K23" s="82" t="s">
        <v>95</v>
      </c>
      <c r="L23" s="82" t="s">
        <v>96</v>
      </c>
      <c r="M23" s="82" t="s">
        <v>96</v>
      </c>
      <c r="N23" s="82" t="s">
        <v>97</v>
      </c>
      <c r="O23" s="82" t="s">
        <v>97</v>
      </c>
      <c r="P23" s="79"/>
      <c r="Q23" s="79"/>
      <c r="R23" s="79"/>
      <c r="S23" s="79"/>
      <c r="T23" s="79"/>
      <c r="U23" s="79"/>
      <c r="V23" s="79"/>
      <c r="W23" s="79"/>
      <c r="X23" s="41" t="s">
        <v>103</v>
      </c>
    </row>
  </sheetData>
  <mergeCells count="11">
    <mergeCell ref="A23:B23"/>
    <mergeCell ref="A18:B18"/>
    <mergeCell ref="F18:W18"/>
    <mergeCell ref="A19:B19"/>
    <mergeCell ref="A20:B20"/>
    <mergeCell ref="A21:B21"/>
    <mergeCell ref="H1:L1"/>
    <mergeCell ref="M1:Q1"/>
    <mergeCell ref="H16:L16"/>
    <mergeCell ref="M16:Q16"/>
    <mergeCell ref="A22:B22"/>
  </mergeCells>
  <dataValidations count="2">
    <dataValidation type="list" allowBlank="1" showInputMessage="1" showErrorMessage="1" sqref="R2:S15" xr:uid="{BA2D665C-C430-4B4A-AEB1-C33F8EA1783B}">
      <formula1>"Accurate, Substitution, Distortion, Deletion, Other"</formula1>
    </dataValidation>
    <dataValidation type="list" allowBlank="1" showInputMessage="1" showErrorMessage="1" sqref="X19:X23" xr:uid="{563F6C11-56B5-4AF9-9B05-688BB17B5CE4}">
      <formula1>"Simplification, Reduction, Other"</formula1>
    </dataValidation>
  </dataValidations>
  <pageMargins left="0.7" right="0.7" top="0.75" bottom="0.75" header="0.3" footer="0.3"/>
  <pageSetup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FE8EE-89ED-41F1-8C8D-EB678CCE0B0E}">
  <dimension ref="A1:P546"/>
  <sheetViews>
    <sheetView topLeftCell="A4" workbookViewId="0">
      <selection activeCell="K26" sqref="K26"/>
    </sheetView>
  </sheetViews>
  <sheetFormatPr defaultRowHeight="15.5" x14ac:dyDescent="0.35"/>
  <cols>
    <col min="1" max="3" width="5.54296875" customWidth="1"/>
    <col min="4" max="7" width="16" style="7" customWidth="1"/>
    <col min="8" max="10" width="6.453125" customWidth="1"/>
    <col min="11" max="11" width="15.7265625" style="32" customWidth="1"/>
    <col min="12" max="14" width="15.7265625" style="30" customWidth="1"/>
    <col min="15" max="15" width="15.7265625" style="32" customWidth="1"/>
    <col min="16" max="16" width="20" style="32" customWidth="1"/>
  </cols>
  <sheetData>
    <row r="1" spans="1:16" ht="93" x14ac:dyDescent="0.35">
      <c r="A1" s="110" t="s">
        <v>18</v>
      </c>
      <c r="B1" s="110"/>
      <c r="C1" s="111"/>
      <c r="D1" s="4" t="s">
        <v>14</v>
      </c>
      <c r="E1" s="4" t="s">
        <v>15</v>
      </c>
      <c r="F1" s="4" t="s">
        <v>16</v>
      </c>
      <c r="G1" s="4" t="s">
        <v>17</v>
      </c>
      <c r="H1" s="110" t="s">
        <v>18</v>
      </c>
      <c r="I1" s="110"/>
      <c r="J1" s="112"/>
      <c r="K1" s="43" t="s">
        <v>19</v>
      </c>
      <c r="L1" s="43" t="s">
        <v>20</v>
      </c>
      <c r="M1" s="43" t="s">
        <v>21</v>
      </c>
      <c r="N1" s="43" t="s">
        <v>121</v>
      </c>
      <c r="O1" s="43" t="s">
        <v>119</v>
      </c>
      <c r="P1" s="43" t="s">
        <v>120</v>
      </c>
    </row>
    <row r="2" spans="1:16" x14ac:dyDescent="0.35">
      <c r="A2">
        <f>IF(Child_data!D2&lt;0.21, 1, 0)</f>
        <v>0</v>
      </c>
      <c r="B2">
        <f>IF(OR(Child_data!R2="substitution", Child_data!R2="deletion"), 1, 0)</f>
        <v>0</v>
      </c>
      <c r="C2">
        <f>SUM(A2:B2)</f>
        <v>0</v>
      </c>
      <c r="D2" s="5">
        <f>IF(C2=2, Child_data!B2, 0)</f>
        <v>0</v>
      </c>
      <c r="E2" s="5">
        <f>IF(D2=0, 0, Child_data!T2)</f>
        <v>0</v>
      </c>
      <c r="F2" s="5">
        <f>IF(J2=2, Child_data!B2, 0)</f>
        <v>0</v>
      </c>
      <c r="G2" s="5">
        <f>IF(F2=0, 0, Child_data!U2)</f>
        <v>0</v>
      </c>
      <c r="H2">
        <f>IF(Child_data!E2&lt;0.21, 1, 0)</f>
        <v>0</v>
      </c>
      <c r="I2">
        <f>IF(OR(Child_data!S2="substitution", Child_data!S2="deletion"), 1, 0)</f>
        <v>0</v>
      </c>
      <c r="J2">
        <f>SUM(H2:I2)</f>
        <v>0</v>
      </c>
      <c r="K2" s="44"/>
      <c r="L2" s="44"/>
      <c r="M2" s="44"/>
      <c r="N2" s="44"/>
      <c r="O2" s="44"/>
      <c r="P2" s="44"/>
    </row>
    <row r="3" spans="1:16" x14ac:dyDescent="0.35">
      <c r="A3">
        <f>IF(Child_data!D3&lt;0.21, 1, 0)</f>
        <v>0</v>
      </c>
      <c r="B3">
        <f>IF(OR(Child_data!R3="substitution", Child_data!R3="deletion"), 1, 0)</f>
        <v>0</v>
      </c>
      <c r="C3">
        <f t="shared" ref="C3:C15" si="0">SUM(A3:B3)</f>
        <v>0</v>
      </c>
      <c r="D3" s="5">
        <f>IF(C3=2, Child_data!B3, 0)</f>
        <v>0</v>
      </c>
      <c r="E3" s="5">
        <f>IF(D3=0, 0, Child_data!T3)</f>
        <v>0</v>
      </c>
      <c r="F3" s="5">
        <f>IF(J3=2, Child_data!B3, 0)</f>
        <v>0</v>
      </c>
      <c r="G3" s="5">
        <f>IF(F3=0, 0, Child_data!U3)</f>
        <v>0</v>
      </c>
      <c r="H3">
        <f>IF(Child_data!E3&lt;0.21, 1, 0)</f>
        <v>0</v>
      </c>
      <c r="I3">
        <f>IF(OR(Child_data!S3="substitution", Child_data!S3="deletion"), 1, 0)</f>
        <v>0</v>
      </c>
      <c r="J3">
        <f t="shared" ref="J3:J15" si="1">SUM(H3:I3)</f>
        <v>0</v>
      </c>
      <c r="K3" s="44"/>
      <c r="L3" s="44"/>
      <c r="M3" s="44"/>
      <c r="N3" s="44"/>
      <c r="O3" s="44"/>
      <c r="P3" s="44"/>
    </row>
    <row r="4" spans="1:16" x14ac:dyDescent="0.35">
      <c r="A4">
        <f>IF(Child_data!D4&lt;0.21, 1, 0)</f>
        <v>0</v>
      </c>
      <c r="B4">
        <f>IF(OR(Child_data!R4="substitution", Child_data!R4="deletion"), 1, 0)</f>
        <v>0</v>
      </c>
      <c r="C4">
        <f t="shared" si="0"/>
        <v>0</v>
      </c>
      <c r="D4" s="5">
        <f>IF(C4=2, Child_data!B4, 0)</f>
        <v>0</v>
      </c>
      <c r="E4" s="5">
        <f>IF(D4=0, 0, Child_data!T4)</f>
        <v>0</v>
      </c>
      <c r="F4" s="5">
        <f>IF(J4=2, Child_data!B4, 0)</f>
        <v>0</v>
      </c>
      <c r="G4" s="5">
        <f>IF(F4=0, 0, Child_data!U4)</f>
        <v>0</v>
      </c>
      <c r="H4">
        <f>IF(Child_data!E4&lt;0.21, 1, 0)</f>
        <v>0</v>
      </c>
      <c r="I4">
        <f>IF(OR(Child_data!S4="substitution", Child_data!S4="deletion"), 1, 0)</f>
        <v>0</v>
      </c>
      <c r="J4">
        <f t="shared" si="1"/>
        <v>0</v>
      </c>
      <c r="K4" s="44"/>
      <c r="L4" s="44"/>
      <c r="M4" s="44"/>
      <c r="N4" s="44"/>
      <c r="O4" s="44"/>
      <c r="P4" s="44"/>
    </row>
    <row r="5" spans="1:16" x14ac:dyDescent="0.35">
      <c r="A5">
        <f>IF(Child_data!D5&lt;0.21, 1, 0)</f>
        <v>0</v>
      </c>
      <c r="B5">
        <f>IF(OR(Child_data!R5="substitution", Child_data!R5="deletion"), 1, 0)</f>
        <v>0</v>
      </c>
      <c r="C5">
        <f t="shared" si="0"/>
        <v>0</v>
      </c>
      <c r="D5" s="5">
        <f>IF(C5=2, Child_data!B5, 0)</f>
        <v>0</v>
      </c>
      <c r="E5" s="5">
        <f>IF(D5=0, 0, Child_data!T5)</f>
        <v>0</v>
      </c>
      <c r="F5" s="5">
        <f>IF(J5=2, Child_data!B5, 0)</f>
        <v>0</v>
      </c>
      <c r="G5" s="5">
        <f>IF(F5=0, 0, Child_data!U5)</f>
        <v>0</v>
      </c>
      <c r="H5">
        <f>IF(Child_data!E5&lt;0.21, 1, 0)</f>
        <v>0</v>
      </c>
      <c r="I5">
        <f>IF(OR(Child_data!S5="substitution", Child_data!S5="deletion"), 1, 0)</f>
        <v>0</v>
      </c>
      <c r="J5">
        <f t="shared" si="1"/>
        <v>0</v>
      </c>
      <c r="K5" s="44"/>
      <c r="L5" s="44"/>
      <c r="M5" s="44"/>
      <c r="N5" s="44"/>
      <c r="O5" s="44"/>
      <c r="P5" s="44"/>
    </row>
    <row r="6" spans="1:16" x14ac:dyDescent="0.35">
      <c r="A6">
        <f>IF(Child_data!D6&lt;0.21, 1, 0)</f>
        <v>1</v>
      </c>
      <c r="B6">
        <f>IF(OR(Child_data!R6="substitution", Child_data!R6="deletion"), 1, 0)</f>
        <v>1</v>
      </c>
      <c r="C6">
        <f t="shared" si="0"/>
        <v>2</v>
      </c>
      <c r="D6" s="5" t="str">
        <f>IF(C6=2, Child_data!B6, 0)</f>
        <v>T</v>
      </c>
      <c r="E6" s="5" t="str">
        <f>IF(D6=0, 0, Child_data!T6)</f>
        <v>variable</v>
      </c>
      <c r="F6" s="85" t="str">
        <f>IF(J6=2, Child_data!B6, 0)</f>
        <v>T</v>
      </c>
      <c r="G6" s="85" t="str">
        <f>IF(F6=0, 0, Child_data!U6)</f>
        <v>f</v>
      </c>
      <c r="H6">
        <f>IF(Child_data!E6&lt;0.21, 1, 0)</f>
        <v>1</v>
      </c>
      <c r="I6">
        <f>IF(OR(Child_data!S6="substitution", Child_data!S6="deletion"), 1, 0)</f>
        <v>1</v>
      </c>
      <c r="J6">
        <f t="shared" si="1"/>
        <v>2</v>
      </c>
      <c r="K6" s="44" t="s">
        <v>104</v>
      </c>
      <c r="L6" s="44" t="s">
        <v>105</v>
      </c>
      <c r="M6" s="44"/>
      <c r="N6" s="44"/>
      <c r="O6" s="44"/>
      <c r="P6" s="44"/>
    </row>
    <row r="7" spans="1:16" x14ac:dyDescent="0.35">
      <c r="A7">
        <f>IF(Child_data!D7&lt;0.21, 1, 0)</f>
        <v>1</v>
      </c>
      <c r="B7">
        <f>IF(OR(Child_data!R7="substitution", Child_data!R7="deletion"), 1, 0)</f>
        <v>1</v>
      </c>
      <c r="C7">
        <f t="shared" si="0"/>
        <v>2</v>
      </c>
      <c r="D7" s="85" t="str">
        <f>IF(C7=2, Child_data!B7, 0)</f>
        <v>D</v>
      </c>
      <c r="E7" s="85" t="str">
        <f>IF(D7=0, 0, Child_data!T7)</f>
        <v>d</v>
      </c>
      <c r="F7" s="5" t="str">
        <f>IF(J7=2, Child_data!B7, 0)</f>
        <v>D</v>
      </c>
      <c r="G7" s="5" t="str">
        <f>IF(F7=0, 0, Child_data!U7)</f>
        <v>d</v>
      </c>
      <c r="H7">
        <f>IF(Child_data!E7&lt;0.21, 1, 0)</f>
        <v>1</v>
      </c>
      <c r="I7">
        <f>IF(OR(Child_data!S7="substitution", Child_data!S7="deletion"), 1, 0)</f>
        <v>1</v>
      </c>
      <c r="J7">
        <f t="shared" si="1"/>
        <v>2</v>
      </c>
      <c r="K7" s="44" t="s">
        <v>104</v>
      </c>
      <c r="L7" s="44" t="s">
        <v>104</v>
      </c>
      <c r="M7" s="44"/>
      <c r="N7" s="44"/>
      <c r="O7" s="44"/>
      <c r="P7" s="44"/>
    </row>
    <row r="8" spans="1:16" x14ac:dyDescent="0.35">
      <c r="A8">
        <f>IF(Child_data!D8&lt;0.21, 1, 0)</f>
        <v>0</v>
      </c>
      <c r="B8">
        <f>IF(OR(Child_data!R8="substitution", Child_data!R8="deletion"), 1, 0)</f>
        <v>0</v>
      </c>
      <c r="C8">
        <f t="shared" si="0"/>
        <v>0</v>
      </c>
      <c r="D8" s="5">
        <f>IF(C8=2, Child_data!B8, 0)</f>
        <v>0</v>
      </c>
      <c r="E8" s="5">
        <f>IF(D8=0, 0, Child_data!T8)</f>
        <v>0</v>
      </c>
      <c r="F8" s="5">
        <f>IF(J8=2, Child_data!B8, 0)</f>
        <v>0</v>
      </c>
      <c r="G8" s="5">
        <f>IF(F8=0, 0, Child_data!U8)</f>
        <v>0</v>
      </c>
      <c r="H8">
        <f>IF(Child_data!E8&lt;0.21, 1, 0)</f>
        <v>0</v>
      </c>
      <c r="I8">
        <f>IF(OR(Child_data!S8="substitution", Child_data!S8="deletion"), 1, 0)</f>
        <v>0</v>
      </c>
      <c r="J8">
        <f t="shared" si="1"/>
        <v>0</v>
      </c>
      <c r="K8" s="44"/>
      <c r="L8" s="44"/>
      <c r="M8" s="44"/>
      <c r="N8" s="44"/>
      <c r="O8" s="44"/>
      <c r="P8" s="44"/>
    </row>
    <row r="9" spans="1:16" x14ac:dyDescent="0.35">
      <c r="A9">
        <f>IF(Child_data!D9&lt;0.21, 1, 0)</f>
        <v>0</v>
      </c>
      <c r="B9">
        <f>IF(OR(Child_data!R9="substitution", Child_data!R9="deletion"), 1, 0)</f>
        <v>0</v>
      </c>
      <c r="C9">
        <f t="shared" si="0"/>
        <v>0</v>
      </c>
      <c r="D9" s="5">
        <f>IF(C9=2, Child_data!B9, 0)</f>
        <v>0</v>
      </c>
      <c r="E9" s="5">
        <f>IF(D9=0, 0, Child_data!T9)</f>
        <v>0</v>
      </c>
      <c r="F9" s="5">
        <f>IF(J9=2, Child_data!B9, 0)</f>
        <v>0</v>
      </c>
      <c r="G9" s="5">
        <f>IF(F9=0, 0, Child_data!U9)</f>
        <v>0</v>
      </c>
      <c r="H9">
        <f>IF(Child_data!E9&lt;0.21, 1, 0)</f>
        <v>0</v>
      </c>
      <c r="I9">
        <f>IF(OR(Child_data!S9="substitution", Child_data!S9="deletion"), 1, 0)</f>
        <v>0</v>
      </c>
      <c r="J9">
        <f t="shared" si="1"/>
        <v>0</v>
      </c>
      <c r="K9" s="44"/>
      <c r="L9" s="44"/>
      <c r="M9" s="44"/>
      <c r="N9" s="44"/>
      <c r="O9" s="44"/>
      <c r="P9" s="44"/>
    </row>
    <row r="10" spans="1:16" x14ac:dyDescent="0.35">
      <c r="A10">
        <f>IF(Child_data!D10&lt;0.21, 1, 0)</f>
        <v>1</v>
      </c>
      <c r="B10">
        <f>IF(OR(Child_data!R10="substitution", Child_data!R10="deletion"), 1, 0)</f>
        <v>1</v>
      </c>
      <c r="C10">
        <f t="shared" si="0"/>
        <v>2</v>
      </c>
      <c r="D10" s="85" t="str">
        <f>IF(C10=2, Child_data!B10, 0)</f>
        <v>S</v>
      </c>
      <c r="E10" s="85" t="str">
        <f>IF(D10=0, 0, Child_data!T10)</f>
        <v>s</v>
      </c>
      <c r="F10" s="85" t="str">
        <f>IF(J10=2, Child_data!B10, 0)</f>
        <v>S</v>
      </c>
      <c r="G10" s="85" t="str">
        <f>IF(F10=0, 0, Child_data!U10)</f>
        <v>s</v>
      </c>
      <c r="H10">
        <f>IF(Child_data!E10&lt;0.21, 1, 0)</f>
        <v>1</v>
      </c>
      <c r="I10">
        <f>IF(OR(Child_data!S10="substitution", Child_data!S10="deletion"), 1, 0)</f>
        <v>1</v>
      </c>
      <c r="J10">
        <f t="shared" si="1"/>
        <v>2</v>
      </c>
      <c r="K10" s="44" t="s">
        <v>104</v>
      </c>
      <c r="L10" s="44" t="s">
        <v>104</v>
      </c>
      <c r="M10" s="44"/>
      <c r="N10" s="44"/>
      <c r="O10" s="44"/>
      <c r="P10" s="44"/>
    </row>
    <row r="11" spans="1:16" x14ac:dyDescent="0.35">
      <c r="A11">
        <f>IF(Child_data!D11&lt;0.21, 1, 0)</f>
        <v>0</v>
      </c>
      <c r="B11">
        <f>IF(OR(Child_data!R11="substitution", Child_data!R11="deletion"), 1, 0)</f>
        <v>0</v>
      </c>
      <c r="C11">
        <f t="shared" si="0"/>
        <v>0</v>
      </c>
      <c r="D11" s="5">
        <f>IF(C11=2, Child_data!B11, 0)</f>
        <v>0</v>
      </c>
      <c r="E11" s="5">
        <f>IF(D11=0, 0, Child_data!T11)</f>
        <v>0</v>
      </c>
      <c r="F11" s="5">
        <f>IF(J11=2, Child_data!B11, 0)</f>
        <v>0</v>
      </c>
      <c r="G11" s="5">
        <f>IF(F11=0, 0, Child_data!U11)</f>
        <v>0</v>
      </c>
      <c r="H11">
        <f>IF(Child_data!E11&lt;0.21, 1, 0)</f>
        <v>0</v>
      </c>
      <c r="I11">
        <f>IF(OR(Child_data!S11="substitution", Child_data!S11="deletion"), 1, 0)</f>
        <v>0</v>
      </c>
      <c r="K11" s="44"/>
      <c r="L11" s="44"/>
      <c r="M11" s="44"/>
      <c r="N11" s="44"/>
      <c r="O11" s="44"/>
      <c r="P11" s="44"/>
    </row>
    <row r="12" spans="1:16" x14ac:dyDescent="0.35">
      <c r="A12">
        <f>IF(Child_data!D12&lt;0.21, 1, 0)</f>
        <v>0</v>
      </c>
      <c r="B12">
        <f>IF(OR(Child_data!R12="substitution", Child_data!R12="deletion"), 1, 0)</f>
        <v>0</v>
      </c>
      <c r="C12">
        <f t="shared" si="0"/>
        <v>0</v>
      </c>
      <c r="D12" s="5">
        <f>IF(C12=2, Child_data!B12, 0)</f>
        <v>0</v>
      </c>
      <c r="E12" s="5">
        <f>IF(D12=0, 0, Child_data!T12)</f>
        <v>0</v>
      </c>
      <c r="F12" s="5">
        <f>IF(J12=2, Child_data!B12, 0)</f>
        <v>0</v>
      </c>
      <c r="G12" s="5">
        <f>IF(F12=0, 0, Child_data!U12)</f>
        <v>0</v>
      </c>
      <c r="H12">
        <f>IF(Child_data!E12&lt;0.21, 1, 0)</f>
        <v>0</v>
      </c>
      <c r="I12">
        <f>IF(OR(Child_data!S12="substitution", Child_data!S12="deletion"), 1, 0)</f>
        <v>0</v>
      </c>
      <c r="J12">
        <f t="shared" si="1"/>
        <v>0</v>
      </c>
      <c r="K12" s="44"/>
      <c r="L12" s="44"/>
      <c r="M12" s="44"/>
      <c r="N12" s="44"/>
      <c r="O12" s="44"/>
      <c r="P12" s="44"/>
    </row>
    <row r="13" spans="1:16" x14ac:dyDescent="0.35">
      <c r="A13">
        <f>IF(Child_data!D13&lt;0.21, 1, 0)</f>
        <v>0</v>
      </c>
      <c r="B13">
        <f>IF(OR(Child_data!R13="substitution", Child_data!R13="deletion"), 1, 0)</f>
        <v>0</v>
      </c>
      <c r="C13">
        <f t="shared" si="0"/>
        <v>0</v>
      </c>
      <c r="D13" s="5">
        <f>IF(C13=2, Child_data!B13, 0)</f>
        <v>0</v>
      </c>
      <c r="E13" s="5">
        <f>IF(D13=0, 0, Child_data!T13)</f>
        <v>0</v>
      </c>
      <c r="F13" s="5">
        <f>IF(J13=2, Child_data!B13, 0)</f>
        <v>0</v>
      </c>
      <c r="G13" s="5">
        <f>IF(F13=0, 0, Child_data!U13)</f>
        <v>0</v>
      </c>
      <c r="H13">
        <f>IF(Child_data!E13&lt;0.21, 1, 0)</f>
        <v>0</v>
      </c>
      <c r="I13">
        <f>IF(OR(Child_data!S13="substitution", Child_data!S13="deletion"), 1, 0)</f>
        <v>0</v>
      </c>
      <c r="J13">
        <f t="shared" si="1"/>
        <v>0</v>
      </c>
      <c r="K13" s="44"/>
      <c r="L13" s="44"/>
      <c r="M13" s="44"/>
      <c r="N13" s="44"/>
      <c r="O13" s="44"/>
      <c r="P13" s="44"/>
    </row>
    <row r="14" spans="1:16" x14ac:dyDescent="0.35">
      <c r="A14">
        <f>IF(Child_data!D14&lt;0.21, 1, 0)</f>
        <v>1</v>
      </c>
      <c r="B14">
        <f>IF(OR(Child_data!R14="substitution", Child_data!R14="deletion"), 1, 0)</f>
        <v>1</v>
      </c>
      <c r="C14">
        <f t="shared" si="0"/>
        <v>2</v>
      </c>
      <c r="D14" s="85" t="str">
        <f>IF(C14=2, Child_data!B14, 0)</f>
        <v>l</v>
      </c>
      <c r="E14" s="85" t="str">
        <f>IF(D14=0, 0, Child_data!T14)</f>
        <v>w</v>
      </c>
      <c r="F14" s="85" t="str">
        <f>IF(J14=2, Child_data!B14, 0)</f>
        <v>l</v>
      </c>
      <c r="G14" s="85" t="str">
        <f>IF(F14=0, 0, Child_data!U14)</f>
        <v>del</v>
      </c>
      <c r="H14">
        <f>IF(Child_data!E14&lt;0.21, 1, 0)</f>
        <v>1</v>
      </c>
      <c r="I14">
        <f>IF(OR(Child_data!S14="substitution", Child_data!S14="deletion"), 1, 0)</f>
        <v>1</v>
      </c>
      <c r="J14">
        <f t="shared" si="1"/>
        <v>2</v>
      </c>
      <c r="K14" s="44" t="s">
        <v>104</v>
      </c>
      <c r="L14" s="44" t="s">
        <v>104</v>
      </c>
      <c r="M14" s="44"/>
      <c r="N14" s="44"/>
      <c r="O14" s="44"/>
      <c r="P14" s="44"/>
    </row>
    <row r="15" spans="1:16" x14ac:dyDescent="0.35">
      <c r="A15">
        <f>IF(Child_data!D15&lt;0.21, 1, 0)</f>
        <v>1</v>
      </c>
      <c r="B15">
        <f>IF(OR(Child_data!R15="substitution", Child_data!R15="deletion"), 1, 0)</f>
        <v>1</v>
      </c>
      <c r="C15">
        <f t="shared" si="0"/>
        <v>2</v>
      </c>
      <c r="D15" s="85" t="str">
        <f>IF(C15=2, Child_data!B15, 0)</f>
        <v>r</v>
      </c>
      <c r="E15" s="85" t="str">
        <f>IF(D15=0, 0, Child_data!T15)</f>
        <v>w</v>
      </c>
      <c r="F15" s="85" t="str">
        <f>IF(J15=2, Child_data!B15, 0)</f>
        <v>r</v>
      </c>
      <c r="G15" s="85" t="str">
        <f>IF(F15=0, 0, Child_data!U15)</f>
        <v>del</v>
      </c>
      <c r="H15">
        <f>IF(Child_data!E15&lt;0.21, 1, 0)</f>
        <v>1</v>
      </c>
      <c r="I15">
        <f>IF(OR(Child_data!S15="substitution", Child_data!S15="deletion"), 1, 0)</f>
        <v>1</v>
      </c>
      <c r="J15">
        <f t="shared" si="1"/>
        <v>2</v>
      </c>
      <c r="K15" s="44" t="s">
        <v>104</v>
      </c>
      <c r="L15" s="44" t="s">
        <v>104</v>
      </c>
      <c r="M15" s="44"/>
      <c r="N15" s="44"/>
      <c r="O15" s="44"/>
      <c r="P15" s="44"/>
    </row>
    <row r="16" spans="1:16" ht="14.5" x14ac:dyDescent="0.35">
      <c r="D16"/>
      <c r="E16"/>
      <c r="F16"/>
      <c r="G16"/>
      <c r="K16"/>
      <c r="L16"/>
      <c r="M16"/>
      <c r="N16"/>
      <c r="O16"/>
      <c r="P16"/>
    </row>
    <row r="17" spans="1:16" ht="14.5" x14ac:dyDescent="0.35">
      <c r="D17"/>
      <c r="E17"/>
      <c r="F17"/>
      <c r="G17"/>
      <c r="K17"/>
      <c r="L17"/>
      <c r="M17"/>
      <c r="N17"/>
      <c r="O17"/>
      <c r="P17"/>
    </row>
    <row r="18" spans="1:16" ht="93" x14ac:dyDescent="0.35">
      <c r="D18"/>
      <c r="E18"/>
      <c r="F18"/>
      <c r="G18" s="43" t="s">
        <v>49</v>
      </c>
      <c r="K18" s="43" t="s">
        <v>19</v>
      </c>
      <c r="L18" s="43" t="s">
        <v>20</v>
      </c>
      <c r="M18" s="43" t="s">
        <v>21</v>
      </c>
      <c r="N18" s="43" t="s">
        <v>121</v>
      </c>
      <c r="O18" s="43" t="s">
        <v>119</v>
      </c>
      <c r="P18" s="43" t="s">
        <v>120</v>
      </c>
    </row>
    <row r="19" spans="1:16" x14ac:dyDescent="0.35">
      <c r="A19">
        <f>IF(Child_data!D19&lt;0.21, 1, 0)</f>
        <v>0</v>
      </c>
      <c r="B19">
        <f>IF(OR(Child_data!X19="Reduction", Child_data!X19="simplification"), 1, 0)</f>
        <v>0</v>
      </c>
      <c r="C19">
        <f t="shared" ref="C19:C22" si="2">SUM(A19:B19)</f>
        <v>0</v>
      </c>
      <c r="D19" s="5">
        <f>IF(C19=2, Child_data!A19, 0)</f>
        <v>0</v>
      </c>
      <c r="E19" s="5">
        <f>IF(D19=0, 0, Child_data!E19)</f>
        <v>0</v>
      </c>
      <c r="F19" s="42">
        <f>IF(E19=0, 0, Child_data!X19)</f>
        <v>0</v>
      </c>
      <c r="G19" s="38"/>
      <c r="K19" s="44"/>
      <c r="L19" s="44"/>
      <c r="M19" s="44"/>
      <c r="N19" s="44"/>
      <c r="O19" s="44"/>
      <c r="P19" s="44"/>
    </row>
    <row r="20" spans="1:16" ht="31" x14ac:dyDescent="0.35">
      <c r="A20">
        <f>IF(Child_data!D20&lt;0.21, 1, 0)</f>
        <v>1</v>
      </c>
      <c r="B20">
        <f>IF(OR(Child_data!X20="Reduction", Child_data!X20="simplification"), 1, 0)</f>
        <v>1</v>
      </c>
      <c r="C20">
        <f t="shared" si="2"/>
        <v>2</v>
      </c>
      <c r="D20" s="85" t="str">
        <f>IF(C20=2, Child_data!A20, 0)</f>
        <v>l-cluster</v>
      </c>
      <c r="E20" s="85" t="str">
        <f>IF(D20=0, 0, Child_data!E20)</f>
        <v>kl, pl, bl, gl, fl, sl</v>
      </c>
      <c r="F20" s="42" t="str">
        <f>IF(E20=0, 0, Child_data!X20)</f>
        <v>Simplification</v>
      </c>
      <c r="G20" s="38"/>
      <c r="H20" s="86" t="s">
        <v>108</v>
      </c>
      <c r="I20" s="86"/>
      <c r="J20" s="86"/>
      <c r="K20" s="44" t="s">
        <v>106</v>
      </c>
      <c r="L20" s="44" t="s">
        <v>111</v>
      </c>
      <c r="M20" s="44"/>
      <c r="N20" s="44"/>
      <c r="O20" s="44"/>
      <c r="P20" s="44"/>
    </row>
    <row r="21" spans="1:16" ht="31" x14ac:dyDescent="0.35">
      <c r="A21">
        <f>IF(Child_data!D21&lt;0.21, 1, 0)</f>
        <v>1</v>
      </c>
      <c r="B21">
        <f>IF(OR(Child_data!X21="Reduction", Child_data!X21="simplification"), 1, 0)</f>
        <v>1</v>
      </c>
      <c r="C21">
        <f t="shared" si="2"/>
        <v>2</v>
      </c>
      <c r="D21" s="85" t="str">
        <f>IF(C21=2, Child_data!A21, 0)</f>
        <v>r-cluster</v>
      </c>
      <c r="E21" s="85" t="str">
        <f>IF(D21=0, 0, Child_data!E21)</f>
        <v>kr, pr, tr, br, dr, gr, fr, Sr, Tr</v>
      </c>
      <c r="F21" s="42" t="str">
        <f>IF(E21=0, 0, Child_data!X21)</f>
        <v>Simplification</v>
      </c>
      <c r="G21" s="38"/>
      <c r="H21" s="86" t="s">
        <v>109</v>
      </c>
      <c r="I21" s="86"/>
      <c r="J21" s="86"/>
      <c r="K21" s="44" t="s">
        <v>106</v>
      </c>
      <c r="L21" s="44" t="s">
        <v>111</v>
      </c>
      <c r="M21" s="44"/>
      <c r="N21" s="44"/>
      <c r="O21" s="44"/>
      <c r="P21" s="44"/>
    </row>
    <row r="22" spans="1:16" x14ac:dyDescent="0.35">
      <c r="A22">
        <f>IF(Child_data!D22&lt;0.21, 1, 0)</f>
        <v>0</v>
      </c>
      <c r="B22">
        <f>IF(OR(Child_data!X22="Reduction", Child_data!X22="simplification"), 1, 0)</f>
        <v>0</v>
      </c>
      <c r="C22">
        <f t="shared" si="2"/>
        <v>0</v>
      </c>
      <c r="D22" s="5">
        <f>IF(C22=2, Child_data!A22, 0)</f>
        <v>0</v>
      </c>
      <c r="E22" s="5">
        <f>IF(D22=0, 0, Child_data!E22)</f>
        <v>0</v>
      </c>
      <c r="F22" s="42">
        <f>IF(E22=0, 0, Child_data!X22)</f>
        <v>0</v>
      </c>
      <c r="G22" s="38"/>
      <c r="K22" s="44"/>
      <c r="L22" s="44"/>
      <c r="M22" s="44"/>
      <c r="N22" s="44"/>
      <c r="O22" s="44"/>
      <c r="P22" s="44"/>
    </row>
    <row r="23" spans="1:16" ht="31" x14ac:dyDescent="0.35">
      <c r="A23">
        <f>IF(Child_data!D23&lt;0.21, 1, 0)</f>
        <v>1</v>
      </c>
      <c r="B23">
        <f>IF(OR(Child_data!X23="Reduction", Child_data!X23="simplification"), 1, 0)</f>
        <v>1</v>
      </c>
      <c r="C23">
        <f t="shared" ref="C23" si="3">SUM(A23:B23)</f>
        <v>2</v>
      </c>
      <c r="D23" s="85" t="str">
        <f>IF(C23=2, Child_data!A23, 0)</f>
        <v>3s</v>
      </c>
      <c r="E23" s="85" t="str">
        <f>IF(D23=0, 0, Child_data!E23)</f>
        <v>skw, spl, skr, spr, str</v>
      </c>
      <c r="F23" s="42" t="str">
        <f>IF(E23=0, 0, Child_data!X23)</f>
        <v>Simplification</v>
      </c>
      <c r="G23" s="38"/>
      <c r="H23" s="86" t="s">
        <v>110</v>
      </c>
      <c r="I23" s="86"/>
      <c r="J23" s="86"/>
      <c r="K23" s="44" t="s">
        <v>106</v>
      </c>
      <c r="L23" s="44" t="s">
        <v>111</v>
      </c>
      <c r="M23" s="44"/>
      <c r="N23" s="44"/>
      <c r="O23" s="44"/>
      <c r="P23" s="44"/>
    </row>
    <row r="24" spans="1:16" ht="14.5" x14ac:dyDescent="0.35">
      <c r="D24"/>
      <c r="E24"/>
      <c r="F24"/>
      <c r="G24"/>
      <c r="K24"/>
      <c r="L24"/>
      <c r="M24"/>
      <c r="N24"/>
      <c r="O24"/>
      <c r="P24"/>
    </row>
    <row r="25" spans="1:16" ht="14.5" x14ac:dyDescent="0.35">
      <c r="D25"/>
      <c r="E25"/>
      <c r="F25"/>
      <c r="G25"/>
      <c r="K25"/>
      <c r="L25"/>
      <c r="M25"/>
      <c r="N25"/>
      <c r="O25"/>
      <c r="P25"/>
    </row>
    <row r="26" spans="1:16" ht="14.5" x14ac:dyDescent="0.35">
      <c r="D26"/>
      <c r="E26"/>
      <c r="F26"/>
      <c r="G26"/>
      <c r="K26"/>
      <c r="L26"/>
      <c r="M26"/>
      <c r="N26"/>
      <c r="O26"/>
      <c r="P26"/>
    </row>
    <row r="27" spans="1:16" ht="14.5" x14ac:dyDescent="0.35">
      <c r="D27"/>
      <c r="E27"/>
      <c r="F27"/>
      <c r="G27"/>
      <c r="K27"/>
      <c r="L27"/>
      <c r="M27"/>
      <c r="N27"/>
      <c r="O27"/>
      <c r="P27"/>
    </row>
    <row r="28" spans="1:16" ht="14.5" x14ac:dyDescent="0.35">
      <c r="D28"/>
      <c r="E28"/>
      <c r="F28"/>
      <c r="G28"/>
      <c r="K28"/>
      <c r="L28"/>
      <c r="M28"/>
      <c r="N28"/>
      <c r="O28"/>
      <c r="P28"/>
    </row>
    <row r="29" spans="1:16" ht="14.5" x14ac:dyDescent="0.35">
      <c r="D29"/>
      <c r="E29"/>
      <c r="F29"/>
      <c r="G29"/>
      <c r="K29"/>
      <c r="L29"/>
      <c r="M29"/>
      <c r="N29"/>
      <c r="O29"/>
      <c r="P29"/>
    </row>
    <row r="30" spans="1:16" ht="14.5" x14ac:dyDescent="0.35">
      <c r="D30"/>
      <c r="E30"/>
      <c r="F30"/>
      <c r="G30"/>
      <c r="K30"/>
      <c r="L30"/>
      <c r="M30"/>
      <c r="N30"/>
      <c r="O30"/>
      <c r="P30"/>
    </row>
    <row r="31" spans="1:16" ht="14.5" x14ac:dyDescent="0.35">
      <c r="D31"/>
      <c r="E31"/>
      <c r="F31"/>
      <c r="G31"/>
      <c r="K31"/>
      <c r="L31"/>
      <c r="M31"/>
      <c r="N31"/>
      <c r="O31"/>
      <c r="P31"/>
    </row>
    <row r="32" spans="1:16" ht="14.5" x14ac:dyDescent="0.35">
      <c r="D32"/>
      <c r="E32"/>
      <c r="F32"/>
      <c r="G32"/>
      <c r="K32"/>
      <c r="L32"/>
      <c r="M32"/>
      <c r="N32"/>
      <c r="O32"/>
      <c r="P32"/>
    </row>
    <row r="33" customFormat="1" ht="14.5" x14ac:dyDescent="0.35"/>
    <row r="34" customFormat="1" ht="14.5" x14ac:dyDescent="0.35"/>
    <row r="35" customFormat="1" ht="14.5" x14ac:dyDescent="0.35"/>
    <row r="36" customFormat="1" ht="14.5" x14ac:dyDescent="0.35"/>
    <row r="37" customFormat="1" ht="14.5" x14ac:dyDescent="0.35"/>
    <row r="38" customFormat="1" ht="14.5" x14ac:dyDescent="0.35"/>
    <row r="39" customFormat="1" ht="14.5" x14ac:dyDescent="0.35"/>
    <row r="40" customFormat="1" ht="14.5" x14ac:dyDescent="0.35"/>
    <row r="41" customFormat="1" ht="14.5" x14ac:dyDescent="0.35"/>
    <row r="42" customFormat="1" ht="14.5" x14ac:dyDescent="0.35"/>
    <row r="43" customFormat="1" ht="14.5" x14ac:dyDescent="0.35"/>
    <row r="44" customFormat="1" ht="14.5" x14ac:dyDescent="0.35"/>
    <row r="45" customFormat="1" ht="14.5" x14ac:dyDescent="0.35"/>
    <row r="46" customFormat="1" ht="14.5" x14ac:dyDescent="0.35"/>
    <row r="47" customFormat="1" ht="14.5" x14ac:dyDescent="0.35"/>
    <row r="48" customFormat="1" ht="14.5" x14ac:dyDescent="0.35"/>
    <row r="49" customFormat="1" ht="14.5" x14ac:dyDescent="0.35"/>
    <row r="50" customFormat="1" ht="14.5" x14ac:dyDescent="0.35"/>
    <row r="51" customFormat="1" ht="14.5" x14ac:dyDescent="0.35"/>
    <row r="52" customFormat="1" ht="14.5" x14ac:dyDescent="0.35"/>
    <row r="53" customFormat="1" ht="14.5" x14ac:dyDescent="0.35"/>
    <row r="54" customFormat="1" ht="14.5" x14ac:dyDescent="0.35"/>
    <row r="55" customFormat="1" ht="14.5" x14ac:dyDescent="0.35"/>
    <row r="56" customFormat="1" ht="14.5" x14ac:dyDescent="0.35"/>
    <row r="57" customFormat="1" ht="14.5" x14ac:dyDescent="0.35"/>
    <row r="58" customFormat="1" ht="14.5" x14ac:dyDescent="0.35"/>
    <row r="59" customFormat="1" ht="14.5" x14ac:dyDescent="0.35"/>
    <row r="60" customFormat="1" ht="14.5" x14ac:dyDescent="0.35"/>
    <row r="61" customFormat="1" ht="14.5" x14ac:dyDescent="0.35"/>
    <row r="62" customFormat="1" ht="14.5" x14ac:dyDescent="0.35"/>
    <row r="63" customFormat="1" ht="14.5" x14ac:dyDescent="0.35"/>
    <row r="64" customFormat="1" ht="14.5" x14ac:dyDescent="0.35"/>
    <row r="65" customFormat="1" ht="14.5" x14ac:dyDescent="0.35"/>
    <row r="66" customFormat="1" ht="14.5" x14ac:dyDescent="0.35"/>
    <row r="67" customFormat="1" ht="14.5" x14ac:dyDescent="0.35"/>
    <row r="68" customFormat="1" ht="14.5" x14ac:dyDescent="0.35"/>
    <row r="69" customFormat="1" ht="14.5" x14ac:dyDescent="0.35"/>
    <row r="70" customFormat="1" ht="14.5" x14ac:dyDescent="0.35"/>
    <row r="71" customFormat="1" ht="14.5" x14ac:dyDescent="0.35"/>
    <row r="72" customFormat="1" ht="14.5" x14ac:dyDescent="0.35"/>
    <row r="73" customFormat="1" ht="14.5" x14ac:dyDescent="0.35"/>
    <row r="74" customFormat="1" ht="14.5" x14ac:dyDescent="0.35"/>
    <row r="75" customFormat="1" ht="14.5" x14ac:dyDescent="0.35"/>
    <row r="76" customFormat="1" ht="14.5" x14ac:dyDescent="0.35"/>
    <row r="77" customFormat="1" ht="14.5" x14ac:dyDescent="0.35"/>
    <row r="78" customFormat="1" ht="14.5" x14ac:dyDescent="0.35"/>
    <row r="79" customFormat="1" ht="14.5" x14ac:dyDescent="0.35"/>
    <row r="80" customFormat="1" ht="14.5" x14ac:dyDescent="0.35"/>
    <row r="81" spans="4:16" ht="14.5" x14ac:dyDescent="0.35">
      <c r="D81"/>
      <c r="E81"/>
      <c r="F81"/>
      <c r="G81"/>
      <c r="K81"/>
      <c r="L81"/>
      <c r="M81"/>
      <c r="N81"/>
      <c r="O81"/>
      <c r="P81"/>
    </row>
    <row r="82" spans="4:16" ht="14.5" x14ac:dyDescent="0.35">
      <c r="D82"/>
      <c r="E82"/>
      <c r="F82"/>
      <c r="G82"/>
      <c r="K82"/>
      <c r="L82"/>
      <c r="M82"/>
      <c r="N82"/>
      <c r="O82"/>
      <c r="P82"/>
    </row>
    <row r="83" spans="4:16" ht="14.5" x14ac:dyDescent="0.35">
      <c r="D83"/>
      <c r="E83"/>
      <c r="F83"/>
      <c r="G83"/>
      <c r="K83"/>
      <c r="L83"/>
      <c r="M83"/>
      <c r="N83"/>
      <c r="O83"/>
      <c r="P83"/>
    </row>
    <row r="84" spans="4:16" ht="14.5" x14ac:dyDescent="0.35">
      <c r="D84"/>
      <c r="E84"/>
      <c r="F84"/>
      <c r="G84"/>
      <c r="K84"/>
      <c r="L84"/>
      <c r="M84"/>
      <c r="N84"/>
      <c r="O84"/>
      <c r="P84"/>
    </row>
    <row r="85" spans="4:16" ht="14.5" x14ac:dyDescent="0.35">
      <c r="D85"/>
      <c r="E85"/>
      <c r="F85"/>
      <c r="G85"/>
      <c r="K85"/>
      <c r="L85"/>
      <c r="M85"/>
      <c r="N85"/>
      <c r="O85"/>
      <c r="P85"/>
    </row>
    <row r="86" spans="4:16" ht="14.5" x14ac:dyDescent="0.35">
      <c r="D86"/>
      <c r="E86"/>
      <c r="F86"/>
      <c r="G86"/>
      <c r="K86"/>
      <c r="L86"/>
      <c r="M86"/>
      <c r="N86"/>
      <c r="O86"/>
      <c r="P86"/>
    </row>
    <row r="87" spans="4:16" ht="14.5" x14ac:dyDescent="0.35">
      <c r="D87"/>
      <c r="E87"/>
      <c r="F87"/>
      <c r="G87"/>
      <c r="K87"/>
      <c r="L87"/>
      <c r="M87"/>
      <c r="N87"/>
      <c r="O87"/>
      <c r="P87"/>
    </row>
    <row r="88" spans="4:16" ht="14.5" x14ac:dyDescent="0.35">
      <c r="D88"/>
      <c r="E88"/>
      <c r="F88"/>
      <c r="G88"/>
      <c r="K88"/>
      <c r="L88"/>
      <c r="M88"/>
      <c r="N88"/>
      <c r="O88"/>
      <c r="P88"/>
    </row>
    <row r="89" spans="4:16" ht="14.5" x14ac:dyDescent="0.35">
      <c r="D89"/>
      <c r="E89"/>
      <c r="F89"/>
      <c r="G89"/>
      <c r="K89"/>
      <c r="L89"/>
      <c r="M89"/>
      <c r="N89"/>
      <c r="O89"/>
      <c r="P89"/>
    </row>
    <row r="90" spans="4:16" ht="14.5" x14ac:dyDescent="0.35">
      <c r="D90"/>
      <c r="E90"/>
      <c r="F90"/>
      <c r="G90"/>
      <c r="K90"/>
      <c r="L90"/>
      <c r="M90"/>
      <c r="N90"/>
      <c r="O90"/>
      <c r="P90"/>
    </row>
    <row r="91" spans="4:16" ht="14.5" x14ac:dyDescent="0.35">
      <c r="D91"/>
      <c r="E91"/>
      <c r="F91"/>
      <c r="G91"/>
      <c r="K91"/>
      <c r="L91"/>
      <c r="M91"/>
      <c r="N91"/>
      <c r="O91"/>
      <c r="P91"/>
    </row>
    <row r="92" spans="4:16" ht="14.5" x14ac:dyDescent="0.35">
      <c r="D92"/>
      <c r="E92"/>
      <c r="F92"/>
      <c r="G92"/>
      <c r="K92"/>
      <c r="L92"/>
      <c r="M92"/>
      <c r="N92"/>
      <c r="O92"/>
      <c r="P92"/>
    </row>
    <row r="93" spans="4:16" ht="14.5" x14ac:dyDescent="0.35">
      <c r="D93"/>
      <c r="E93"/>
      <c r="F93"/>
      <c r="G93"/>
      <c r="K93"/>
      <c r="L93"/>
      <c r="M93"/>
      <c r="N93"/>
      <c r="O93"/>
      <c r="P93"/>
    </row>
    <row r="94" spans="4:16" x14ac:dyDescent="0.35">
      <c r="F94"/>
      <c r="G94"/>
      <c r="K94"/>
      <c r="L94"/>
      <c r="M94"/>
      <c r="N94"/>
      <c r="O94"/>
      <c r="P94"/>
    </row>
    <row r="95" spans="4:16" x14ac:dyDescent="0.35">
      <c r="F95"/>
      <c r="G95"/>
      <c r="K95"/>
      <c r="L95"/>
      <c r="M95"/>
      <c r="N95"/>
      <c r="O95"/>
      <c r="P95"/>
    </row>
    <row r="96" spans="4:16" x14ac:dyDescent="0.35">
      <c r="F96"/>
      <c r="G96"/>
      <c r="K96"/>
      <c r="L96"/>
      <c r="M96"/>
      <c r="N96"/>
      <c r="O96"/>
      <c r="P96"/>
    </row>
    <row r="97" spans="6:16" x14ac:dyDescent="0.35">
      <c r="F97"/>
      <c r="G97"/>
      <c r="K97"/>
      <c r="L97"/>
      <c r="M97"/>
      <c r="N97"/>
      <c r="O97"/>
      <c r="P97"/>
    </row>
    <row r="98" spans="6:16" x14ac:dyDescent="0.35">
      <c r="F98"/>
      <c r="G98"/>
      <c r="K98"/>
      <c r="L98"/>
      <c r="M98"/>
      <c r="N98"/>
      <c r="O98"/>
      <c r="P98"/>
    </row>
    <row r="99" spans="6:16" x14ac:dyDescent="0.35">
      <c r="F99"/>
      <c r="G99"/>
      <c r="K99"/>
      <c r="L99"/>
      <c r="M99"/>
      <c r="N99"/>
      <c r="O99"/>
      <c r="P99"/>
    </row>
    <row r="100" spans="6:16" x14ac:dyDescent="0.35">
      <c r="F100"/>
      <c r="G100"/>
      <c r="K100"/>
      <c r="L100"/>
      <c r="M100"/>
      <c r="N100"/>
      <c r="O100"/>
      <c r="P100"/>
    </row>
    <row r="101" spans="6:16" x14ac:dyDescent="0.35">
      <c r="F101"/>
      <c r="G101"/>
      <c r="K101"/>
      <c r="L101"/>
      <c r="M101"/>
      <c r="N101"/>
      <c r="O101"/>
      <c r="P101"/>
    </row>
    <row r="102" spans="6:16" x14ac:dyDescent="0.35">
      <c r="F102"/>
      <c r="G102"/>
      <c r="K102"/>
      <c r="L102"/>
      <c r="M102"/>
      <c r="N102"/>
      <c r="O102"/>
      <c r="P102"/>
    </row>
    <row r="103" spans="6:16" x14ac:dyDescent="0.35">
      <c r="F103"/>
      <c r="G103"/>
      <c r="K103"/>
      <c r="L103"/>
      <c r="M103"/>
      <c r="N103"/>
      <c r="O103"/>
      <c r="P103"/>
    </row>
    <row r="104" spans="6:16" x14ac:dyDescent="0.35">
      <c r="F104"/>
      <c r="G104"/>
      <c r="K104"/>
      <c r="L104"/>
      <c r="M104"/>
      <c r="N104"/>
      <c r="O104"/>
      <c r="P104"/>
    </row>
    <row r="105" spans="6:16" x14ac:dyDescent="0.35">
      <c r="F105"/>
      <c r="G105"/>
      <c r="K105"/>
      <c r="L105"/>
      <c r="M105"/>
      <c r="N105"/>
      <c r="O105"/>
      <c r="P105"/>
    </row>
    <row r="106" spans="6:16" x14ac:dyDescent="0.35">
      <c r="F106"/>
      <c r="G106"/>
      <c r="K106"/>
      <c r="L106"/>
      <c r="M106"/>
      <c r="N106"/>
      <c r="O106"/>
      <c r="P106"/>
    </row>
    <row r="107" spans="6:16" x14ac:dyDescent="0.35">
      <c r="F107"/>
      <c r="G107"/>
      <c r="K107"/>
      <c r="L107"/>
      <c r="M107"/>
      <c r="N107"/>
      <c r="O107"/>
      <c r="P107"/>
    </row>
    <row r="108" spans="6:16" x14ac:dyDescent="0.35">
      <c r="F108"/>
      <c r="G108"/>
      <c r="K108"/>
      <c r="L108"/>
      <c r="M108"/>
      <c r="N108"/>
      <c r="O108"/>
      <c r="P108"/>
    </row>
    <row r="109" spans="6:16" x14ac:dyDescent="0.35">
      <c r="F109"/>
      <c r="G109"/>
      <c r="K109"/>
      <c r="L109"/>
      <c r="M109"/>
      <c r="N109"/>
      <c r="O109"/>
      <c r="P109"/>
    </row>
    <row r="110" spans="6:16" x14ac:dyDescent="0.35">
      <c r="F110"/>
      <c r="G110"/>
      <c r="K110"/>
      <c r="L110"/>
      <c r="M110"/>
      <c r="N110"/>
      <c r="O110"/>
      <c r="P110"/>
    </row>
    <row r="111" spans="6:16" x14ac:dyDescent="0.35">
      <c r="F111"/>
      <c r="G111"/>
      <c r="K111"/>
      <c r="L111"/>
      <c r="M111"/>
      <c r="N111"/>
      <c r="O111"/>
      <c r="P111"/>
    </row>
    <row r="112" spans="6:16" x14ac:dyDescent="0.35">
      <c r="F112"/>
      <c r="G112"/>
      <c r="K112"/>
      <c r="L112"/>
      <c r="M112"/>
      <c r="N112"/>
      <c r="O112"/>
      <c r="P112"/>
    </row>
    <row r="113" spans="6:16" x14ac:dyDescent="0.35">
      <c r="F113"/>
      <c r="G113"/>
      <c r="K113"/>
      <c r="L113"/>
      <c r="M113"/>
      <c r="N113"/>
      <c r="O113"/>
      <c r="P113"/>
    </row>
    <row r="114" spans="6:16" x14ac:dyDescent="0.35">
      <c r="F114"/>
      <c r="G114"/>
      <c r="K114"/>
      <c r="L114"/>
      <c r="M114"/>
      <c r="N114"/>
      <c r="O114"/>
      <c r="P114"/>
    </row>
    <row r="115" spans="6:16" x14ac:dyDescent="0.35">
      <c r="F115"/>
      <c r="G115"/>
      <c r="K115"/>
      <c r="L115"/>
      <c r="M115"/>
      <c r="N115"/>
      <c r="O115"/>
      <c r="P115"/>
    </row>
    <row r="116" spans="6:16" x14ac:dyDescent="0.35">
      <c r="F116"/>
      <c r="G116"/>
      <c r="K116"/>
      <c r="L116"/>
      <c r="M116"/>
      <c r="N116"/>
      <c r="O116"/>
      <c r="P116"/>
    </row>
    <row r="117" spans="6:16" x14ac:dyDescent="0.35">
      <c r="F117"/>
      <c r="G117"/>
      <c r="K117"/>
      <c r="L117"/>
      <c r="M117"/>
      <c r="N117"/>
      <c r="O117"/>
      <c r="P117"/>
    </row>
    <row r="118" spans="6:16" x14ac:dyDescent="0.35">
      <c r="F118"/>
      <c r="G118"/>
      <c r="K118"/>
      <c r="L118"/>
      <c r="M118"/>
      <c r="N118"/>
      <c r="O118"/>
      <c r="P118"/>
    </row>
    <row r="119" spans="6:16" x14ac:dyDescent="0.35">
      <c r="F119"/>
      <c r="G119"/>
      <c r="K119"/>
      <c r="L119"/>
      <c r="M119"/>
      <c r="N119"/>
      <c r="O119"/>
      <c r="P119"/>
    </row>
    <row r="120" spans="6:16" x14ac:dyDescent="0.35">
      <c r="F120"/>
      <c r="G120"/>
      <c r="K120"/>
      <c r="L120"/>
      <c r="M120"/>
      <c r="N120"/>
      <c r="O120"/>
      <c r="P120"/>
    </row>
    <row r="121" spans="6:16" x14ac:dyDescent="0.35">
      <c r="F121"/>
      <c r="G121"/>
      <c r="K121"/>
      <c r="L121"/>
      <c r="M121"/>
      <c r="N121"/>
      <c r="O121"/>
      <c r="P121"/>
    </row>
    <row r="122" spans="6:16" x14ac:dyDescent="0.35">
      <c r="F122"/>
      <c r="G122"/>
      <c r="K122"/>
      <c r="L122"/>
      <c r="M122"/>
      <c r="N122"/>
      <c r="O122"/>
      <c r="P122"/>
    </row>
    <row r="123" spans="6:16" x14ac:dyDescent="0.35">
      <c r="F123"/>
      <c r="G123"/>
      <c r="K123"/>
      <c r="L123"/>
      <c r="M123"/>
      <c r="N123"/>
      <c r="O123"/>
      <c r="P123"/>
    </row>
    <row r="124" spans="6:16" x14ac:dyDescent="0.35">
      <c r="F124"/>
      <c r="G124"/>
      <c r="K124"/>
      <c r="L124"/>
      <c r="M124"/>
      <c r="N124"/>
      <c r="O124"/>
      <c r="P124"/>
    </row>
    <row r="125" spans="6:16" x14ac:dyDescent="0.35">
      <c r="F125"/>
      <c r="G125"/>
      <c r="K125"/>
      <c r="L125"/>
      <c r="M125"/>
      <c r="N125"/>
      <c r="O125"/>
      <c r="P125"/>
    </row>
    <row r="126" spans="6:16" x14ac:dyDescent="0.35">
      <c r="F126"/>
      <c r="G126"/>
      <c r="K126"/>
      <c r="L126"/>
      <c r="M126"/>
      <c r="N126"/>
      <c r="O126"/>
      <c r="P126"/>
    </row>
    <row r="127" spans="6:16" x14ac:dyDescent="0.35">
      <c r="F127"/>
      <c r="G127"/>
      <c r="K127"/>
      <c r="L127"/>
      <c r="M127"/>
      <c r="N127"/>
      <c r="O127"/>
      <c r="P127"/>
    </row>
    <row r="128" spans="6:16" x14ac:dyDescent="0.35">
      <c r="F128"/>
      <c r="G128"/>
      <c r="K128"/>
      <c r="L128"/>
      <c r="M128"/>
      <c r="N128"/>
      <c r="O128"/>
      <c r="P128"/>
    </row>
    <row r="129" spans="6:16" x14ac:dyDescent="0.35">
      <c r="F129"/>
      <c r="G129"/>
      <c r="K129"/>
      <c r="L129"/>
      <c r="M129"/>
      <c r="N129"/>
      <c r="O129"/>
      <c r="P129"/>
    </row>
    <row r="130" spans="6:16" x14ac:dyDescent="0.35">
      <c r="F130"/>
      <c r="G130"/>
      <c r="K130"/>
      <c r="L130"/>
      <c r="M130"/>
      <c r="N130"/>
      <c r="O130"/>
      <c r="P130"/>
    </row>
    <row r="131" spans="6:16" x14ac:dyDescent="0.35">
      <c r="F131"/>
      <c r="G131"/>
      <c r="K131"/>
      <c r="L131"/>
      <c r="M131"/>
      <c r="N131"/>
      <c r="O131"/>
      <c r="P131"/>
    </row>
    <row r="132" spans="6:16" x14ac:dyDescent="0.35">
      <c r="F132"/>
      <c r="G132"/>
      <c r="K132"/>
      <c r="L132"/>
      <c r="M132"/>
      <c r="N132"/>
      <c r="O132"/>
      <c r="P132"/>
    </row>
    <row r="133" spans="6:16" x14ac:dyDescent="0.35">
      <c r="F133"/>
      <c r="G133"/>
      <c r="K133"/>
      <c r="L133"/>
      <c r="M133"/>
      <c r="N133"/>
      <c r="O133"/>
      <c r="P133"/>
    </row>
    <row r="134" spans="6:16" x14ac:dyDescent="0.35">
      <c r="F134"/>
      <c r="G134"/>
      <c r="K134"/>
      <c r="L134"/>
      <c r="M134"/>
      <c r="N134"/>
      <c r="O134"/>
      <c r="P134"/>
    </row>
    <row r="135" spans="6:16" x14ac:dyDescent="0.35">
      <c r="F135"/>
      <c r="G135"/>
      <c r="K135"/>
      <c r="L135"/>
      <c r="M135"/>
      <c r="N135"/>
      <c r="O135"/>
      <c r="P135"/>
    </row>
    <row r="136" spans="6:16" x14ac:dyDescent="0.35">
      <c r="F136"/>
      <c r="G136"/>
      <c r="K136"/>
      <c r="L136"/>
      <c r="M136"/>
      <c r="N136"/>
      <c r="O136"/>
      <c r="P136"/>
    </row>
    <row r="137" spans="6:16" x14ac:dyDescent="0.35">
      <c r="F137"/>
      <c r="G137"/>
      <c r="K137"/>
      <c r="L137"/>
      <c r="M137"/>
      <c r="N137"/>
      <c r="O137"/>
      <c r="P137"/>
    </row>
    <row r="138" spans="6:16" x14ac:dyDescent="0.35">
      <c r="F138"/>
      <c r="G138"/>
      <c r="K138"/>
      <c r="L138"/>
      <c r="M138"/>
      <c r="N138"/>
      <c r="O138"/>
      <c r="P138"/>
    </row>
    <row r="139" spans="6:16" x14ac:dyDescent="0.35">
      <c r="F139"/>
      <c r="G139"/>
      <c r="K139"/>
      <c r="L139"/>
      <c r="M139"/>
      <c r="N139"/>
      <c r="O139"/>
      <c r="P139"/>
    </row>
    <row r="140" spans="6:16" x14ac:dyDescent="0.35">
      <c r="F140"/>
      <c r="G140"/>
      <c r="K140"/>
      <c r="L140"/>
      <c r="M140"/>
      <c r="N140"/>
      <c r="O140"/>
      <c r="P140"/>
    </row>
    <row r="141" spans="6:16" x14ac:dyDescent="0.35">
      <c r="F141"/>
      <c r="G141"/>
      <c r="K141"/>
      <c r="L141"/>
      <c r="M141"/>
      <c r="N141"/>
      <c r="O141"/>
      <c r="P141"/>
    </row>
    <row r="142" spans="6:16" x14ac:dyDescent="0.35">
      <c r="F142"/>
      <c r="G142"/>
      <c r="K142"/>
      <c r="L142"/>
      <c r="M142"/>
      <c r="N142"/>
      <c r="O142"/>
      <c r="P142"/>
    </row>
    <row r="143" spans="6:16" x14ac:dyDescent="0.35">
      <c r="F143"/>
      <c r="G143"/>
      <c r="K143"/>
      <c r="L143"/>
      <c r="M143"/>
      <c r="N143"/>
      <c r="O143"/>
      <c r="P143"/>
    </row>
    <row r="144" spans="6:16" x14ac:dyDescent="0.35">
      <c r="F144"/>
      <c r="G144"/>
      <c r="K144"/>
      <c r="L144"/>
      <c r="M144"/>
      <c r="N144"/>
      <c r="O144"/>
      <c r="P144"/>
    </row>
    <row r="145" spans="6:16" x14ac:dyDescent="0.35">
      <c r="F145"/>
      <c r="G145"/>
      <c r="K145"/>
      <c r="L145"/>
      <c r="M145"/>
      <c r="N145"/>
      <c r="O145"/>
      <c r="P145"/>
    </row>
    <row r="146" spans="6:16" x14ac:dyDescent="0.35">
      <c r="F146"/>
      <c r="G146"/>
      <c r="K146"/>
      <c r="L146"/>
      <c r="M146"/>
      <c r="N146"/>
      <c r="O146"/>
      <c r="P146"/>
    </row>
    <row r="147" spans="6:16" x14ac:dyDescent="0.35">
      <c r="F147"/>
      <c r="G147"/>
      <c r="K147"/>
      <c r="L147"/>
      <c r="M147"/>
      <c r="N147"/>
      <c r="O147"/>
      <c r="P147"/>
    </row>
    <row r="148" spans="6:16" x14ac:dyDescent="0.35">
      <c r="F148"/>
      <c r="G148"/>
      <c r="K148"/>
      <c r="L148"/>
      <c r="M148"/>
      <c r="N148"/>
      <c r="O148"/>
      <c r="P148"/>
    </row>
    <row r="149" spans="6:16" x14ac:dyDescent="0.35">
      <c r="F149"/>
      <c r="G149"/>
      <c r="K149"/>
      <c r="L149"/>
      <c r="M149"/>
      <c r="N149"/>
      <c r="O149"/>
      <c r="P149"/>
    </row>
    <row r="150" spans="6:16" x14ac:dyDescent="0.35">
      <c r="F150"/>
      <c r="G150"/>
      <c r="K150"/>
      <c r="L150"/>
      <c r="M150"/>
      <c r="N150"/>
      <c r="O150"/>
      <c r="P150"/>
    </row>
    <row r="151" spans="6:16" x14ac:dyDescent="0.35">
      <c r="F151"/>
      <c r="G151"/>
      <c r="K151"/>
      <c r="L151"/>
      <c r="M151"/>
      <c r="N151"/>
      <c r="O151"/>
      <c r="P151"/>
    </row>
    <row r="152" spans="6:16" x14ac:dyDescent="0.35">
      <c r="F152"/>
      <c r="G152"/>
      <c r="K152"/>
      <c r="L152"/>
      <c r="M152"/>
      <c r="N152"/>
      <c r="O152"/>
      <c r="P152"/>
    </row>
    <row r="153" spans="6:16" x14ac:dyDescent="0.35">
      <c r="F153"/>
      <c r="G153"/>
      <c r="K153"/>
      <c r="L153"/>
      <c r="M153"/>
      <c r="N153"/>
      <c r="O153"/>
      <c r="P153"/>
    </row>
    <row r="154" spans="6:16" x14ac:dyDescent="0.35">
      <c r="F154"/>
      <c r="G154"/>
      <c r="K154"/>
      <c r="L154"/>
      <c r="M154"/>
      <c r="N154"/>
      <c r="O154"/>
      <c r="P154"/>
    </row>
    <row r="155" spans="6:16" x14ac:dyDescent="0.35">
      <c r="F155"/>
      <c r="G155"/>
      <c r="K155"/>
      <c r="L155"/>
      <c r="M155"/>
      <c r="N155"/>
      <c r="O155"/>
      <c r="P155"/>
    </row>
    <row r="156" spans="6:16" x14ac:dyDescent="0.35">
      <c r="F156"/>
      <c r="G156"/>
      <c r="K156"/>
      <c r="L156"/>
      <c r="M156"/>
      <c r="N156"/>
      <c r="O156"/>
      <c r="P156"/>
    </row>
    <row r="157" spans="6:16" x14ac:dyDescent="0.35">
      <c r="F157"/>
      <c r="G157"/>
      <c r="K157"/>
      <c r="L157"/>
      <c r="M157"/>
      <c r="N157"/>
      <c r="O157"/>
      <c r="P157"/>
    </row>
    <row r="158" spans="6:16" x14ac:dyDescent="0.35">
      <c r="F158"/>
      <c r="G158"/>
      <c r="K158"/>
      <c r="L158"/>
      <c r="M158"/>
      <c r="N158"/>
      <c r="O158"/>
      <c r="P158"/>
    </row>
    <row r="159" spans="6:16" x14ac:dyDescent="0.35">
      <c r="F159"/>
      <c r="G159"/>
      <c r="K159"/>
      <c r="L159"/>
      <c r="M159"/>
      <c r="N159"/>
      <c r="O159"/>
      <c r="P159"/>
    </row>
    <row r="160" spans="6:16" x14ac:dyDescent="0.35">
      <c r="F160"/>
      <c r="G160"/>
      <c r="K160"/>
      <c r="L160"/>
      <c r="M160"/>
      <c r="N160"/>
      <c r="O160"/>
      <c r="P160"/>
    </row>
    <row r="161" spans="6:16" x14ac:dyDescent="0.35">
      <c r="F161"/>
      <c r="G161"/>
      <c r="K161"/>
      <c r="L161"/>
      <c r="M161"/>
      <c r="N161"/>
      <c r="O161"/>
      <c r="P161"/>
    </row>
    <row r="162" spans="6:16" x14ac:dyDescent="0.35">
      <c r="F162"/>
      <c r="G162"/>
      <c r="K162"/>
      <c r="L162"/>
      <c r="M162"/>
      <c r="N162"/>
      <c r="O162"/>
      <c r="P162"/>
    </row>
    <row r="163" spans="6:16" x14ac:dyDescent="0.35">
      <c r="F163"/>
      <c r="G163"/>
      <c r="K163"/>
      <c r="L163"/>
      <c r="M163"/>
      <c r="N163"/>
      <c r="O163"/>
      <c r="P163"/>
    </row>
    <row r="164" spans="6:16" x14ac:dyDescent="0.35">
      <c r="F164"/>
      <c r="G164"/>
      <c r="K164"/>
      <c r="L164"/>
      <c r="M164"/>
      <c r="N164"/>
      <c r="O164"/>
      <c r="P164"/>
    </row>
    <row r="165" spans="6:16" x14ac:dyDescent="0.35">
      <c r="F165"/>
      <c r="G165"/>
      <c r="K165"/>
      <c r="L165"/>
      <c r="M165"/>
      <c r="N165"/>
      <c r="O165"/>
      <c r="P165"/>
    </row>
    <row r="166" spans="6:16" x14ac:dyDescent="0.35">
      <c r="F166"/>
      <c r="G166"/>
      <c r="K166"/>
      <c r="L166"/>
      <c r="M166"/>
      <c r="N166"/>
      <c r="O166"/>
      <c r="P166"/>
    </row>
    <row r="167" spans="6:16" x14ac:dyDescent="0.35">
      <c r="F167"/>
      <c r="G167"/>
      <c r="K167"/>
      <c r="L167"/>
      <c r="M167"/>
      <c r="N167"/>
      <c r="O167"/>
      <c r="P167"/>
    </row>
    <row r="168" spans="6:16" x14ac:dyDescent="0.35">
      <c r="F168"/>
      <c r="G168"/>
      <c r="K168"/>
      <c r="L168"/>
      <c r="M168"/>
      <c r="N168"/>
      <c r="O168"/>
      <c r="P168"/>
    </row>
    <row r="169" spans="6:16" x14ac:dyDescent="0.35">
      <c r="F169"/>
      <c r="G169"/>
      <c r="K169"/>
      <c r="L169"/>
      <c r="M169"/>
      <c r="N169"/>
      <c r="O169"/>
      <c r="P169"/>
    </row>
    <row r="170" spans="6:16" x14ac:dyDescent="0.35">
      <c r="F170"/>
      <c r="G170"/>
      <c r="K170"/>
      <c r="L170"/>
      <c r="M170"/>
      <c r="N170"/>
      <c r="O170"/>
      <c r="P170"/>
    </row>
    <row r="171" spans="6:16" x14ac:dyDescent="0.35">
      <c r="F171"/>
      <c r="G171"/>
      <c r="K171"/>
      <c r="L171"/>
      <c r="M171"/>
      <c r="N171"/>
      <c r="O171"/>
      <c r="P171"/>
    </row>
    <row r="172" spans="6:16" x14ac:dyDescent="0.35">
      <c r="F172"/>
      <c r="G172"/>
      <c r="K172"/>
      <c r="L172"/>
      <c r="M172"/>
      <c r="N172"/>
      <c r="O172"/>
      <c r="P172"/>
    </row>
    <row r="173" spans="6:16" x14ac:dyDescent="0.35">
      <c r="F173"/>
      <c r="G173"/>
      <c r="K173"/>
      <c r="L173"/>
      <c r="M173"/>
      <c r="N173"/>
      <c r="O173"/>
      <c r="P173"/>
    </row>
    <row r="174" spans="6:16" x14ac:dyDescent="0.35">
      <c r="F174"/>
      <c r="G174"/>
      <c r="K174"/>
      <c r="L174"/>
      <c r="M174"/>
      <c r="N174"/>
      <c r="O174"/>
      <c r="P174"/>
    </row>
    <row r="175" spans="6:16" x14ac:dyDescent="0.35">
      <c r="F175"/>
      <c r="G175"/>
      <c r="K175"/>
      <c r="L175"/>
      <c r="M175"/>
      <c r="N175"/>
      <c r="O175"/>
      <c r="P175"/>
    </row>
    <row r="176" spans="6:16" x14ac:dyDescent="0.35">
      <c r="F176"/>
      <c r="G176"/>
      <c r="K176"/>
      <c r="L176"/>
      <c r="M176"/>
      <c r="N176"/>
      <c r="O176"/>
      <c r="P176"/>
    </row>
    <row r="177" spans="6:16" x14ac:dyDescent="0.35">
      <c r="F177"/>
      <c r="G177"/>
      <c r="K177"/>
      <c r="L177"/>
      <c r="M177"/>
      <c r="N177"/>
      <c r="O177"/>
      <c r="P177"/>
    </row>
    <row r="178" spans="6:16" x14ac:dyDescent="0.35">
      <c r="F178"/>
      <c r="G178"/>
      <c r="K178"/>
      <c r="L178"/>
      <c r="M178"/>
      <c r="N178"/>
      <c r="O178"/>
      <c r="P178"/>
    </row>
    <row r="179" spans="6:16" x14ac:dyDescent="0.35">
      <c r="F179"/>
      <c r="G179"/>
      <c r="K179"/>
      <c r="L179"/>
      <c r="M179"/>
      <c r="N179"/>
      <c r="O179"/>
      <c r="P179"/>
    </row>
    <row r="180" spans="6:16" x14ac:dyDescent="0.35">
      <c r="F180"/>
      <c r="G180"/>
      <c r="K180"/>
      <c r="L180"/>
      <c r="M180"/>
      <c r="N180"/>
      <c r="O180"/>
      <c r="P180"/>
    </row>
    <row r="181" spans="6:16" x14ac:dyDescent="0.35">
      <c r="F181"/>
      <c r="G181"/>
      <c r="K181"/>
      <c r="L181"/>
      <c r="M181"/>
      <c r="N181"/>
      <c r="O181"/>
      <c r="P181"/>
    </row>
    <row r="182" spans="6:16" x14ac:dyDescent="0.35">
      <c r="F182"/>
      <c r="G182"/>
      <c r="K182"/>
      <c r="L182"/>
      <c r="M182"/>
      <c r="N182"/>
      <c r="O182"/>
      <c r="P182"/>
    </row>
    <row r="183" spans="6:16" x14ac:dyDescent="0.35">
      <c r="F183"/>
      <c r="G183"/>
      <c r="K183"/>
      <c r="L183"/>
      <c r="M183"/>
      <c r="N183"/>
      <c r="O183"/>
      <c r="P183"/>
    </row>
    <row r="184" spans="6:16" x14ac:dyDescent="0.35">
      <c r="F184"/>
      <c r="G184"/>
      <c r="K184"/>
      <c r="L184"/>
      <c r="M184"/>
      <c r="N184"/>
      <c r="O184"/>
      <c r="P184"/>
    </row>
    <row r="185" spans="6:16" x14ac:dyDescent="0.35">
      <c r="F185"/>
      <c r="G185"/>
      <c r="K185"/>
      <c r="L185"/>
      <c r="M185"/>
      <c r="N185"/>
      <c r="O185"/>
      <c r="P185"/>
    </row>
    <row r="186" spans="6:16" x14ac:dyDescent="0.35">
      <c r="F186"/>
      <c r="G186"/>
      <c r="K186"/>
      <c r="L186"/>
      <c r="M186"/>
      <c r="N186"/>
      <c r="O186"/>
      <c r="P186"/>
    </row>
    <row r="187" spans="6:16" x14ac:dyDescent="0.35">
      <c r="F187"/>
      <c r="G187"/>
      <c r="K187"/>
      <c r="L187"/>
      <c r="M187"/>
      <c r="N187"/>
      <c r="O187"/>
      <c r="P187"/>
    </row>
    <row r="188" spans="6:16" x14ac:dyDescent="0.35">
      <c r="F188"/>
      <c r="G188"/>
      <c r="K188"/>
      <c r="L188"/>
      <c r="M188"/>
      <c r="N188"/>
      <c r="O188"/>
      <c r="P188"/>
    </row>
    <row r="189" spans="6:16" x14ac:dyDescent="0.35">
      <c r="F189"/>
      <c r="G189"/>
      <c r="K189"/>
      <c r="L189"/>
      <c r="M189"/>
      <c r="N189"/>
      <c r="O189"/>
      <c r="P189"/>
    </row>
    <row r="190" spans="6:16" x14ac:dyDescent="0.35">
      <c r="F190"/>
      <c r="G190"/>
      <c r="K190"/>
      <c r="L190"/>
      <c r="M190"/>
      <c r="N190"/>
      <c r="O190"/>
      <c r="P190"/>
    </row>
    <row r="191" spans="6:16" x14ac:dyDescent="0.35">
      <c r="F191"/>
      <c r="G191"/>
      <c r="K191"/>
      <c r="L191"/>
      <c r="M191"/>
      <c r="N191"/>
      <c r="O191"/>
      <c r="P191"/>
    </row>
    <row r="192" spans="6:16" x14ac:dyDescent="0.35">
      <c r="F192"/>
      <c r="G192"/>
      <c r="K192"/>
      <c r="L192"/>
      <c r="M192"/>
      <c r="N192"/>
      <c r="O192"/>
      <c r="P192"/>
    </row>
    <row r="193" spans="6:16" x14ac:dyDescent="0.35">
      <c r="F193"/>
      <c r="G193"/>
      <c r="K193"/>
      <c r="L193"/>
      <c r="M193"/>
      <c r="N193"/>
      <c r="O193"/>
      <c r="P193"/>
    </row>
    <row r="194" spans="6:16" x14ac:dyDescent="0.35">
      <c r="F194"/>
      <c r="G194"/>
      <c r="K194"/>
      <c r="L194"/>
      <c r="M194"/>
      <c r="N194"/>
      <c r="O194"/>
      <c r="P194"/>
    </row>
    <row r="195" spans="6:16" x14ac:dyDescent="0.35">
      <c r="F195"/>
      <c r="G195"/>
      <c r="K195"/>
      <c r="L195"/>
      <c r="M195"/>
      <c r="N195"/>
      <c r="O195"/>
      <c r="P195"/>
    </row>
    <row r="196" spans="6:16" x14ac:dyDescent="0.35">
      <c r="F196"/>
      <c r="G196"/>
      <c r="K196"/>
      <c r="L196"/>
      <c r="M196"/>
      <c r="N196"/>
      <c r="O196"/>
      <c r="P196"/>
    </row>
    <row r="197" spans="6:16" x14ac:dyDescent="0.35">
      <c r="F197"/>
      <c r="G197"/>
      <c r="K197"/>
      <c r="L197"/>
      <c r="M197"/>
      <c r="N197"/>
      <c r="O197"/>
      <c r="P197"/>
    </row>
    <row r="198" spans="6:16" x14ac:dyDescent="0.35">
      <c r="F198"/>
      <c r="G198"/>
      <c r="K198"/>
      <c r="L198"/>
      <c r="M198"/>
      <c r="N198"/>
      <c r="O198"/>
      <c r="P198"/>
    </row>
    <row r="199" spans="6:16" x14ac:dyDescent="0.35">
      <c r="F199"/>
      <c r="G199"/>
      <c r="K199"/>
      <c r="L199"/>
      <c r="M199"/>
      <c r="N199"/>
      <c r="O199"/>
      <c r="P199"/>
    </row>
    <row r="200" spans="6:16" x14ac:dyDescent="0.35">
      <c r="F200"/>
      <c r="G200"/>
      <c r="K200"/>
      <c r="L200"/>
      <c r="M200"/>
      <c r="N200"/>
      <c r="O200"/>
      <c r="P200"/>
    </row>
    <row r="201" spans="6:16" x14ac:dyDescent="0.35">
      <c r="F201"/>
      <c r="G201"/>
      <c r="K201"/>
      <c r="L201"/>
      <c r="M201"/>
      <c r="N201"/>
      <c r="O201"/>
      <c r="P201"/>
    </row>
    <row r="202" spans="6:16" x14ac:dyDescent="0.35">
      <c r="F202"/>
      <c r="G202"/>
      <c r="K202"/>
      <c r="L202"/>
      <c r="M202"/>
      <c r="N202"/>
      <c r="O202"/>
      <c r="P202"/>
    </row>
    <row r="203" spans="6:16" x14ac:dyDescent="0.35">
      <c r="F203"/>
      <c r="G203"/>
      <c r="K203"/>
      <c r="L203"/>
      <c r="M203"/>
      <c r="N203"/>
      <c r="O203"/>
      <c r="P203"/>
    </row>
    <row r="204" spans="6:16" x14ac:dyDescent="0.35">
      <c r="F204"/>
      <c r="G204"/>
      <c r="K204"/>
      <c r="L204"/>
      <c r="M204"/>
      <c r="N204"/>
      <c r="O204"/>
      <c r="P204"/>
    </row>
    <row r="205" spans="6:16" x14ac:dyDescent="0.35">
      <c r="F205"/>
      <c r="G205"/>
      <c r="K205"/>
      <c r="L205"/>
      <c r="M205"/>
      <c r="N205"/>
      <c r="O205"/>
      <c r="P205"/>
    </row>
    <row r="206" spans="6:16" x14ac:dyDescent="0.35">
      <c r="F206"/>
      <c r="G206"/>
      <c r="K206"/>
      <c r="L206"/>
      <c r="M206"/>
      <c r="N206"/>
      <c r="O206"/>
      <c r="P206"/>
    </row>
    <row r="207" spans="6:16" x14ac:dyDescent="0.35">
      <c r="F207"/>
      <c r="G207"/>
      <c r="K207"/>
      <c r="L207"/>
      <c r="M207"/>
      <c r="N207"/>
      <c r="O207"/>
      <c r="P207"/>
    </row>
    <row r="208" spans="6:16" x14ac:dyDescent="0.35">
      <c r="F208"/>
      <c r="G208"/>
      <c r="K208"/>
      <c r="L208"/>
      <c r="M208"/>
      <c r="N208"/>
      <c r="O208"/>
      <c r="P208"/>
    </row>
    <row r="209" spans="6:16" x14ac:dyDescent="0.35">
      <c r="F209"/>
      <c r="G209"/>
      <c r="K209"/>
      <c r="L209"/>
      <c r="M209"/>
      <c r="N209"/>
      <c r="O209"/>
      <c r="P209"/>
    </row>
    <row r="210" spans="6:16" x14ac:dyDescent="0.35">
      <c r="F210"/>
      <c r="G210"/>
      <c r="K210"/>
      <c r="L210"/>
      <c r="M210"/>
      <c r="N210"/>
      <c r="O210"/>
      <c r="P210"/>
    </row>
    <row r="211" spans="6:16" x14ac:dyDescent="0.35">
      <c r="F211"/>
      <c r="G211"/>
      <c r="K211"/>
      <c r="L211"/>
      <c r="M211"/>
      <c r="N211"/>
      <c r="O211"/>
      <c r="P211"/>
    </row>
    <row r="212" spans="6:16" x14ac:dyDescent="0.35">
      <c r="F212"/>
      <c r="G212"/>
      <c r="K212"/>
      <c r="L212"/>
      <c r="M212"/>
      <c r="N212"/>
      <c r="O212"/>
      <c r="P212"/>
    </row>
    <row r="213" spans="6:16" x14ac:dyDescent="0.35">
      <c r="F213"/>
      <c r="G213"/>
      <c r="K213"/>
      <c r="L213"/>
      <c r="M213"/>
      <c r="N213"/>
      <c r="O213"/>
      <c r="P213"/>
    </row>
    <row r="214" spans="6:16" x14ac:dyDescent="0.35">
      <c r="F214"/>
      <c r="G214"/>
      <c r="K214"/>
      <c r="L214"/>
      <c r="M214"/>
      <c r="N214"/>
      <c r="O214"/>
      <c r="P214"/>
    </row>
    <row r="215" spans="6:16" x14ac:dyDescent="0.35">
      <c r="F215"/>
      <c r="G215"/>
      <c r="K215"/>
      <c r="L215"/>
      <c r="M215"/>
      <c r="N215"/>
      <c r="O215"/>
      <c r="P215"/>
    </row>
    <row r="216" spans="6:16" x14ac:dyDescent="0.35">
      <c r="F216"/>
      <c r="G216"/>
      <c r="K216"/>
      <c r="L216"/>
      <c r="M216"/>
      <c r="N216"/>
      <c r="O216"/>
      <c r="P216"/>
    </row>
    <row r="217" spans="6:16" x14ac:dyDescent="0.35">
      <c r="F217"/>
      <c r="G217"/>
      <c r="K217"/>
      <c r="L217"/>
      <c r="M217"/>
      <c r="N217"/>
      <c r="O217"/>
      <c r="P217"/>
    </row>
    <row r="218" spans="6:16" x14ac:dyDescent="0.35">
      <c r="F218"/>
      <c r="G218"/>
      <c r="K218"/>
      <c r="L218"/>
      <c r="M218"/>
      <c r="N218"/>
      <c r="O218"/>
      <c r="P218"/>
    </row>
    <row r="219" spans="6:16" x14ac:dyDescent="0.35">
      <c r="F219"/>
      <c r="G219"/>
      <c r="K219"/>
      <c r="L219"/>
      <c r="M219"/>
      <c r="N219"/>
      <c r="O219"/>
      <c r="P219"/>
    </row>
    <row r="220" spans="6:16" x14ac:dyDescent="0.35">
      <c r="F220"/>
      <c r="G220"/>
      <c r="K220"/>
      <c r="L220"/>
      <c r="M220"/>
      <c r="N220"/>
      <c r="O220"/>
      <c r="P220"/>
    </row>
    <row r="221" spans="6:16" x14ac:dyDescent="0.35">
      <c r="F221"/>
      <c r="G221"/>
      <c r="K221"/>
      <c r="L221"/>
      <c r="M221"/>
      <c r="N221"/>
      <c r="O221"/>
      <c r="P221"/>
    </row>
    <row r="222" spans="6:16" x14ac:dyDescent="0.35">
      <c r="F222"/>
      <c r="G222"/>
      <c r="K222"/>
      <c r="L222"/>
      <c r="M222"/>
      <c r="N222"/>
      <c r="O222"/>
      <c r="P222"/>
    </row>
    <row r="223" spans="6:16" x14ac:dyDescent="0.35">
      <c r="F223"/>
      <c r="G223"/>
      <c r="K223"/>
      <c r="L223"/>
      <c r="M223"/>
      <c r="N223"/>
      <c r="O223"/>
      <c r="P223"/>
    </row>
    <row r="224" spans="6:16" x14ac:dyDescent="0.35">
      <c r="F224"/>
      <c r="G224"/>
      <c r="K224"/>
      <c r="L224"/>
      <c r="M224"/>
      <c r="N224"/>
      <c r="O224"/>
      <c r="P224"/>
    </row>
    <row r="225" spans="6:16" x14ac:dyDescent="0.35">
      <c r="F225"/>
      <c r="G225"/>
      <c r="K225"/>
      <c r="L225"/>
      <c r="M225"/>
      <c r="N225"/>
      <c r="O225"/>
      <c r="P225"/>
    </row>
    <row r="226" spans="6:16" x14ac:dyDescent="0.35">
      <c r="F226"/>
      <c r="G226"/>
      <c r="K226"/>
      <c r="L226"/>
      <c r="M226"/>
      <c r="N226"/>
      <c r="O226"/>
      <c r="P226"/>
    </row>
    <row r="227" spans="6:16" x14ac:dyDescent="0.35">
      <c r="F227"/>
      <c r="G227"/>
      <c r="K227"/>
      <c r="L227"/>
      <c r="M227"/>
      <c r="N227"/>
      <c r="O227"/>
      <c r="P227"/>
    </row>
    <row r="228" spans="6:16" x14ac:dyDescent="0.35">
      <c r="F228"/>
      <c r="G228"/>
      <c r="K228"/>
      <c r="L228"/>
      <c r="M228"/>
      <c r="N228"/>
      <c r="O228"/>
      <c r="P228"/>
    </row>
    <row r="229" spans="6:16" x14ac:dyDescent="0.35">
      <c r="F229"/>
      <c r="G229"/>
      <c r="K229"/>
      <c r="L229"/>
      <c r="M229"/>
      <c r="N229"/>
      <c r="O229"/>
      <c r="P229"/>
    </row>
    <row r="230" spans="6:16" x14ac:dyDescent="0.35">
      <c r="F230"/>
      <c r="G230"/>
      <c r="K230"/>
      <c r="L230"/>
      <c r="M230"/>
      <c r="N230"/>
      <c r="O230"/>
      <c r="P230"/>
    </row>
    <row r="231" spans="6:16" x14ac:dyDescent="0.35">
      <c r="F231"/>
      <c r="G231"/>
      <c r="K231"/>
      <c r="L231"/>
      <c r="M231"/>
      <c r="N231"/>
      <c r="O231"/>
      <c r="P231"/>
    </row>
    <row r="232" spans="6:16" x14ac:dyDescent="0.35">
      <c r="F232"/>
      <c r="G232"/>
      <c r="K232"/>
      <c r="L232"/>
      <c r="M232"/>
      <c r="N232"/>
      <c r="O232"/>
      <c r="P232"/>
    </row>
    <row r="233" spans="6:16" x14ac:dyDescent="0.35">
      <c r="F233"/>
      <c r="G233"/>
      <c r="K233"/>
      <c r="L233"/>
      <c r="M233"/>
      <c r="N233"/>
      <c r="O233"/>
      <c r="P233"/>
    </row>
    <row r="234" spans="6:16" x14ac:dyDescent="0.35">
      <c r="F234"/>
      <c r="G234"/>
      <c r="K234"/>
      <c r="L234"/>
      <c r="M234"/>
      <c r="N234"/>
      <c r="O234"/>
      <c r="P234"/>
    </row>
    <row r="235" spans="6:16" x14ac:dyDescent="0.35">
      <c r="F235"/>
      <c r="G235"/>
      <c r="K235"/>
      <c r="L235"/>
      <c r="M235"/>
      <c r="N235"/>
      <c r="O235"/>
      <c r="P235"/>
    </row>
    <row r="236" spans="6:16" x14ac:dyDescent="0.35">
      <c r="F236"/>
      <c r="G236"/>
      <c r="K236"/>
      <c r="L236"/>
      <c r="M236"/>
      <c r="N236"/>
      <c r="O236"/>
      <c r="P236"/>
    </row>
    <row r="237" spans="6:16" x14ac:dyDescent="0.35">
      <c r="F237"/>
      <c r="G237"/>
      <c r="K237"/>
      <c r="L237"/>
      <c r="M237"/>
      <c r="N237"/>
      <c r="O237"/>
      <c r="P237"/>
    </row>
    <row r="238" spans="6:16" x14ac:dyDescent="0.35">
      <c r="F238"/>
      <c r="G238"/>
      <c r="K238"/>
      <c r="L238"/>
      <c r="M238"/>
      <c r="N238"/>
      <c r="O238"/>
      <c r="P238"/>
    </row>
    <row r="239" spans="6:16" x14ac:dyDescent="0.35">
      <c r="F239"/>
      <c r="G239"/>
      <c r="K239"/>
      <c r="L239"/>
      <c r="M239"/>
      <c r="N239"/>
      <c r="O239"/>
      <c r="P239"/>
    </row>
    <row r="240" spans="6:16" x14ac:dyDescent="0.35">
      <c r="F240"/>
      <c r="G240"/>
      <c r="K240"/>
      <c r="L240"/>
      <c r="M240"/>
      <c r="N240"/>
      <c r="O240"/>
      <c r="P240"/>
    </row>
    <row r="241" spans="6:16" x14ac:dyDescent="0.35">
      <c r="F241"/>
      <c r="G241"/>
      <c r="K241"/>
      <c r="L241"/>
      <c r="M241"/>
      <c r="N241"/>
      <c r="O241"/>
      <c r="P241"/>
    </row>
    <row r="242" spans="6:16" x14ac:dyDescent="0.35">
      <c r="F242"/>
      <c r="G242"/>
      <c r="K242"/>
      <c r="L242"/>
      <c r="M242"/>
      <c r="N242"/>
      <c r="O242"/>
      <c r="P242"/>
    </row>
    <row r="243" spans="6:16" x14ac:dyDescent="0.35">
      <c r="F243"/>
      <c r="G243"/>
      <c r="K243"/>
      <c r="L243"/>
      <c r="M243"/>
      <c r="N243"/>
      <c r="O243"/>
      <c r="P243"/>
    </row>
    <row r="244" spans="6:16" x14ac:dyDescent="0.35">
      <c r="F244"/>
      <c r="G244"/>
      <c r="K244"/>
      <c r="L244"/>
      <c r="M244"/>
      <c r="N244"/>
      <c r="O244"/>
      <c r="P244"/>
    </row>
    <row r="245" spans="6:16" x14ac:dyDescent="0.35">
      <c r="F245"/>
      <c r="G245"/>
      <c r="K245"/>
      <c r="L245"/>
      <c r="M245"/>
      <c r="N245"/>
      <c r="O245"/>
      <c r="P245"/>
    </row>
    <row r="246" spans="6:16" x14ac:dyDescent="0.35">
      <c r="F246"/>
      <c r="G246"/>
      <c r="K246"/>
      <c r="L246"/>
      <c r="M246"/>
      <c r="N246"/>
      <c r="O246"/>
      <c r="P246"/>
    </row>
    <row r="247" spans="6:16" x14ac:dyDescent="0.35">
      <c r="F247"/>
      <c r="G247"/>
      <c r="K247"/>
      <c r="L247"/>
      <c r="M247"/>
      <c r="N247"/>
      <c r="O247"/>
      <c r="P247"/>
    </row>
    <row r="248" spans="6:16" x14ac:dyDescent="0.35">
      <c r="F248"/>
      <c r="G248"/>
      <c r="K248"/>
      <c r="L248"/>
      <c r="M248"/>
      <c r="N248"/>
      <c r="O248"/>
      <c r="P248"/>
    </row>
    <row r="249" spans="6:16" x14ac:dyDescent="0.35">
      <c r="F249"/>
      <c r="G249"/>
      <c r="K249"/>
      <c r="L249"/>
      <c r="M249"/>
      <c r="N249"/>
      <c r="O249"/>
      <c r="P249"/>
    </row>
    <row r="250" spans="6:16" x14ac:dyDescent="0.35">
      <c r="F250"/>
      <c r="G250"/>
      <c r="K250"/>
      <c r="L250"/>
      <c r="M250"/>
      <c r="N250"/>
      <c r="O250"/>
      <c r="P250"/>
    </row>
    <row r="251" spans="6:16" x14ac:dyDescent="0.35">
      <c r="F251"/>
      <c r="G251"/>
      <c r="K251"/>
      <c r="L251"/>
      <c r="M251"/>
      <c r="N251"/>
      <c r="O251"/>
      <c r="P251"/>
    </row>
    <row r="252" spans="6:16" x14ac:dyDescent="0.35">
      <c r="F252"/>
      <c r="G252"/>
      <c r="K252"/>
      <c r="L252"/>
      <c r="M252"/>
      <c r="N252"/>
      <c r="O252"/>
      <c r="P252"/>
    </row>
    <row r="253" spans="6:16" x14ac:dyDescent="0.35">
      <c r="F253"/>
      <c r="G253"/>
      <c r="K253"/>
      <c r="L253"/>
      <c r="M253"/>
      <c r="N253"/>
      <c r="O253"/>
      <c r="P253"/>
    </row>
    <row r="254" spans="6:16" x14ac:dyDescent="0.35">
      <c r="F254"/>
      <c r="G254"/>
      <c r="K254"/>
      <c r="L254"/>
      <c r="M254"/>
      <c r="N254"/>
      <c r="O254"/>
      <c r="P254"/>
    </row>
    <row r="255" spans="6:16" x14ac:dyDescent="0.35">
      <c r="F255"/>
      <c r="G255"/>
      <c r="K255"/>
      <c r="L255"/>
      <c r="M255"/>
      <c r="N255"/>
      <c r="O255"/>
      <c r="P255"/>
    </row>
    <row r="256" spans="6:16" x14ac:dyDescent="0.35">
      <c r="F256"/>
      <c r="G256"/>
      <c r="K256"/>
      <c r="L256"/>
      <c r="M256"/>
      <c r="N256"/>
      <c r="O256"/>
      <c r="P256"/>
    </row>
    <row r="257" spans="6:16" x14ac:dyDescent="0.35">
      <c r="F257"/>
      <c r="G257"/>
      <c r="K257"/>
      <c r="L257"/>
      <c r="M257"/>
      <c r="N257"/>
      <c r="O257"/>
      <c r="P257"/>
    </row>
    <row r="258" spans="6:16" x14ac:dyDescent="0.35">
      <c r="F258"/>
      <c r="G258"/>
      <c r="K258"/>
      <c r="L258"/>
      <c r="M258"/>
      <c r="N258"/>
      <c r="O258"/>
      <c r="P258"/>
    </row>
    <row r="259" spans="6:16" x14ac:dyDescent="0.35">
      <c r="F259"/>
      <c r="G259"/>
      <c r="K259"/>
      <c r="L259"/>
      <c r="M259"/>
      <c r="N259"/>
      <c r="O259"/>
      <c r="P259"/>
    </row>
    <row r="260" spans="6:16" x14ac:dyDescent="0.35">
      <c r="F260"/>
      <c r="G260"/>
      <c r="K260"/>
      <c r="L260"/>
      <c r="M260"/>
      <c r="N260"/>
      <c r="O260"/>
      <c r="P260"/>
    </row>
    <row r="261" spans="6:16" x14ac:dyDescent="0.35">
      <c r="F261"/>
      <c r="G261"/>
      <c r="K261"/>
      <c r="L261"/>
      <c r="M261"/>
      <c r="N261"/>
      <c r="O261"/>
      <c r="P261"/>
    </row>
    <row r="262" spans="6:16" x14ac:dyDescent="0.35">
      <c r="F262"/>
      <c r="G262"/>
      <c r="K262"/>
      <c r="L262"/>
      <c r="M262"/>
      <c r="N262"/>
      <c r="O262"/>
      <c r="P262"/>
    </row>
    <row r="263" spans="6:16" x14ac:dyDescent="0.35">
      <c r="F263"/>
      <c r="G263"/>
      <c r="K263"/>
      <c r="L263"/>
      <c r="M263"/>
      <c r="N263"/>
      <c r="O263"/>
      <c r="P263"/>
    </row>
    <row r="264" spans="6:16" x14ac:dyDescent="0.35">
      <c r="F264"/>
      <c r="G264"/>
      <c r="K264"/>
      <c r="L264"/>
      <c r="M264"/>
      <c r="N264"/>
      <c r="O264"/>
      <c r="P264"/>
    </row>
    <row r="265" spans="6:16" x14ac:dyDescent="0.35">
      <c r="F265"/>
      <c r="G265"/>
      <c r="K265"/>
      <c r="L265"/>
      <c r="M265"/>
      <c r="N265"/>
      <c r="O265"/>
      <c r="P265"/>
    </row>
    <row r="266" spans="6:16" x14ac:dyDescent="0.35">
      <c r="F266"/>
      <c r="G266"/>
      <c r="K266"/>
      <c r="L266"/>
      <c r="M266"/>
      <c r="N266"/>
      <c r="O266"/>
      <c r="P266"/>
    </row>
    <row r="267" spans="6:16" x14ac:dyDescent="0.35">
      <c r="F267"/>
      <c r="G267"/>
      <c r="K267"/>
      <c r="L267"/>
      <c r="M267"/>
      <c r="N267"/>
      <c r="O267"/>
      <c r="P267"/>
    </row>
    <row r="268" spans="6:16" x14ac:dyDescent="0.35">
      <c r="F268"/>
      <c r="G268"/>
      <c r="K268"/>
      <c r="L268"/>
      <c r="M268"/>
      <c r="N268"/>
      <c r="O268"/>
      <c r="P268"/>
    </row>
    <row r="269" spans="6:16" x14ac:dyDescent="0.35">
      <c r="F269"/>
      <c r="G269"/>
      <c r="K269"/>
      <c r="L269"/>
      <c r="M269"/>
      <c r="N269"/>
      <c r="O269"/>
      <c r="P269"/>
    </row>
    <row r="270" spans="6:16" x14ac:dyDescent="0.35">
      <c r="F270"/>
      <c r="G270"/>
      <c r="K270"/>
      <c r="L270"/>
      <c r="M270"/>
      <c r="N270"/>
      <c r="O270"/>
      <c r="P270"/>
    </row>
    <row r="271" spans="6:16" x14ac:dyDescent="0.35">
      <c r="F271"/>
      <c r="G271"/>
      <c r="K271"/>
      <c r="L271"/>
      <c r="M271"/>
      <c r="N271"/>
      <c r="O271"/>
      <c r="P271"/>
    </row>
    <row r="272" spans="6:16" x14ac:dyDescent="0.35">
      <c r="F272"/>
      <c r="G272"/>
      <c r="K272"/>
      <c r="L272"/>
      <c r="M272"/>
      <c r="N272"/>
      <c r="O272"/>
      <c r="P272"/>
    </row>
    <row r="273" spans="6:16" x14ac:dyDescent="0.35">
      <c r="F273"/>
      <c r="G273"/>
      <c r="K273"/>
      <c r="L273"/>
      <c r="M273"/>
      <c r="N273"/>
      <c r="O273"/>
      <c r="P273"/>
    </row>
    <row r="274" spans="6:16" x14ac:dyDescent="0.35">
      <c r="F274"/>
      <c r="G274"/>
      <c r="K274"/>
      <c r="L274"/>
      <c r="M274"/>
      <c r="N274"/>
      <c r="O274"/>
      <c r="P274"/>
    </row>
    <row r="275" spans="6:16" x14ac:dyDescent="0.35">
      <c r="F275"/>
      <c r="G275"/>
      <c r="K275"/>
      <c r="L275"/>
      <c r="M275"/>
      <c r="N275"/>
      <c r="O275"/>
      <c r="P275"/>
    </row>
    <row r="276" spans="6:16" x14ac:dyDescent="0.35">
      <c r="F276"/>
      <c r="G276"/>
      <c r="K276"/>
      <c r="L276"/>
      <c r="M276"/>
      <c r="N276"/>
      <c r="O276"/>
      <c r="P276"/>
    </row>
    <row r="277" spans="6:16" x14ac:dyDescent="0.35">
      <c r="F277"/>
      <c r="G277"/>
      <c r="K277"/>
      <c r="L277"/>
      <c r="M277"/>
      <c r="N277"/>
      <c r="O277"/>
      <c r="P277"/>
    </row>
    <row r="278" spans="6:16" x14ac:dyDescent="0.35">
      <c r="F278"/>
      <c r="G278"/>
      <c r="K278"/>
      <c r="L278"/>
      <c r="M278"/>
      <c r="N278"/>
      <c r="O278"/>
      <c r="P278"/>
    </row>
    <row r="279" spans="6:16" x14ac:dyDescent="0.35">
      <c r="F279"/>
      <c r="G279"/>
      <c r="K279"/>
      <c r="L279"/>
      <c r="M279"/>
      <c r="N279"/>
      <c r="O279"/>
      <c r="P279"/>
    </row>
    <row r="280" spans="6:16" x14ac:dyDescent="0.35">
      <c r="F280"/>
      <c r="G280"/>
      <c r="K280"/>
      <c r="L280"/>
      <c r="M280"/>
      <c r="N280"/>
      <c r="O280"/>
      <c r="P280"/>
    </row>
    <row r="281" spans="6:16" x14ac:dyDescent="0.35">
      <c r="F281"/>
      <c r="G281"/>
      <c r="K281"/>
      <c r="L281"/>
      <c r="M281"/>
      <c r="N281"/>
      <c r="O281"/>
      <c r="P281"/>
    </row>
    <row r="282" spans="6:16" x14ac:dyDescent="0.35">
      <c r="F282"/>
      <c r="G282"/>
      <c r="K282"/>
      <c r="L282"/>
      <c r="M282"/>
      <c r="N282"/>
      <c r="O282"/>
      <c r="P282"/>
    </row>
    <row r="283" spans="6:16" x14ac:dyDescent="0.35">
      <c r="F283"/>
      <c r="G283"/>
      <c r="K283"/>
      <c r="L283"/>
      <c r="M283"/>
      <c r="N283"/>
      <c r="O283"/>
      <c r="P283"/>
    </row>
    <row r="284" spans="6:16" x14ac:dyDescent="0.35">
      <c r="F284"/>
      <c r="G284"/>
      <c r="K284"/>
      <c r="L284"/>
      <c r="M284"/>
      <c r="N284"/>
      <c r="O284"/>
      <c r="P284"/>
    </row>
    <row r="285" spans="6:16" x14ac:dyDescent="0.35">
      <c r="F285"/>
      <c r="G285"/>
      <c r="K285"/>
      <c r="L285"/>
      <c r="M285"/>
      <c r="N285"/>
      <c r="O285"/>
      <c r="P285"/>
    </row>
    <row r="286" spans="6:16" x14ac:dyDescent="0.35">
      <c r="F286"/>
      <c r="G286"/>
      <c r="K286"/>
      <c r="L286"/>
      <c r="M286"/>
      <c r="N286"/>
      <c r="O286"/>
      <c r="P286"/>
    </row>
    <row r="287" spans="6:16" x14ac:dyDescent="0.35">
      <c r="F287"/>
      <c r="G287"/>
      <c r="K287"/>
      <c r="L287"/>
      <c r="M287"/>
      <c r="N287"/>
      <c r="O287"/>
      <c r="P287"/>
    </row>
    <row r="288" spans="6:16" x14ac:dyDescent="0.35">
      <c r="F288"/>
      <c r="G288"/>
      <c r="K288"/>
      <c r="L288"/>
      <c r="M288"/>
      <c r="N288"/>
      <c r="O288"/>
      <c r="P288"/>
    </row>
    <row r="289" spans="6:16" x14ac:dyDescent="0.35">
      <c r="F289"/>
      <c r="G289"/>
      <c r="K289"/>
      <c r="L289"/>
      <c r="M289"/>
      <c r="N289"/>
      <c r="O289"/>
      <c r="P289"/>
    </row>
    <row r="290" spans="6:16" x14ac:dyDescent="0.35">
      <c r="F290"/>
      <c r="G290"/>
      <c r="K290"/>
      <c r="L290"/>
      <c r="M290"/>
      <c r="N290"/>
      <c r="O290"/>
      <c r="P290"/>
    </row>
    <row r="291" spans="6:16" x14ac:dyDescent="0.35">
      <c r="F291"/>
      <c r="G291"/>
      <c r="K291"/>
      <c r="L291"/>
      <c r="M291"/>
      <c r="N291"/>
      <c r="O291"/>
      <c r="P291"/>
    </row>
    <row r="292" spans="6:16" x14ac:dyDescent="0.35">
      <c r="F292"/>
      <c r="G292"/>
      <c r="K292"/>
      <c r="L292"/>
      <c r="M292"/>
      <c r="N292"/>
      <c r="O292"/>
      <c r="P292"/>
    </row>
    <row r="293" spans="6:16" x14ac:dyDescent="0.35">
      <c r="F293"/>
      <c r="G293"/>
      <c r="K293"/>
      <c r="L293"/>
      <c r="M293"/>
      <c r="N293"/>
      <c r="O293"/>
      <c r="P293"/>
    </row>
    <row r="294" spans="6:16" x14ac:dyDescent="0.35">
      <c r="F294"/>
      <c r="G294"/>
      <c r="K294"/>
      <c r="L294"/>
      <c r="M294"/>
      <c r="N294"/>
      <c r="O294"/>
      <c r="P294"/>
    </row>
    <row r="295" spans="6:16" x14ac:dyDescent="0.35">
      <c r="F295"/>
      <c r="G295"/>
      <c r="K295"/>
      <c r="L295"/>
      <c r="M295"/>
      <c r="N295"/>
      <c r="O295"/>
      <c r="P295"/>
    </row>
    <row r="296" spans="6:16" x14ac:dyDescent="0.35">
      <c r="F296"/>
      <c r="G296"/>
      <c r="K296"/>
      <c r="L296"/>
      <c r="M296"/>
      <c r="N296"/>
      <c r="O296"/>
      <c r="P296"/>
    </row>
    <row r="297" spans="6:16" x14ac:dyDescent="0.35">
      <c r="F297"/>
      <c r="G297"/>
      <c r="K297"/>
      <c r="L297"/>
      <c r="M297"/>
      <c r="N297"/>
      <c r="O297"/>
      <c r="P297"/>
    </row>
    <row r="298" spans="6:16" x14ac:dyDescent="0.35">
      <c r="F298"/>
      <c r="G298"/>
      <c r="K298"/>
      <c r="L298"/>
      <c r="M298"/>
      <c r="N298"/>
      <c r="O298"/>
      <c r="P298"/>
    </row>
    <row r="299" spans="6:16" x14ac:dyDescent="0.35">
      <c r="F299"/>
      <c r="G299"/>
      <c r="K299"/>
      <c r="L299"/>
      <c r="M299"/>
      <c r="N299"/>
      <c r="O299"/>
      <c r="P299"/>
    </row>
    <row r="300" spans="6:16" x14ac:dyDescent="0.35">
      <c r="F300"/>
      <c r="G300"/>
      <c r="K300"/>
      <c r="L300"/>
      <c r="M300"/>
      <c r="N300"/>
      <c r="O300"/>
      <c r="P300"/>
    </row>
    <row r="301" spans="6:16" x14ac:dyDescent="0.35">
      <c r="F301"/>
      <c r="G301"/>
      <c r="K301"/>
      <c r="L301"/>
      <c r="M301"/>
      <c r="N301"/>
      <c r="O301"/>
      <c r="P301"/>
    </row>
    <row r="302" spans="6:16" x14ac:dyDescent="0.35">
      <c r="F302"/>
      <c r="G302"/>
      <c r="K302"/>
      <c r="L302"/>
      <c r="M302"/>
      <c r="N302"/>
      <c r="O302"/>
      <c r="P302"/>
    </row>
    <row r="303" spans="6:16" x14ac:dyDescent="0.35">
      <c r="F303"/>
      <c r="G303"/>
      <c r="K303"/>
      <c r="L303"/>
      <c r="M303"/>
      <c r="N303"/>
      <c r="O303"/>
      <c r="P303"/>
    </row>
    <row r="304" spans="6:16" x14ac:dyDescent="0.35">
      <c r="F304"/>
      <c r="G304"/>
      <c r="K304"/>
      <c r="L304"/>
      <c r="M304"/>
      <c r="N304"/>
      <c r="O304"/>
      <c r="P304"/>
    </row>
    <row r="305" spans="6:16" x14ac:dyDescent="0.35">
      <c r="F305"/>
      <c r="G305"/>
      <c r="K305"/>
      <c r="L305"/>
      <c r="M305"/>
      <c r="N305"/>
      <c r="O305"/>
      <c r="P305"/>
    </row>
    <row r="306" spans="6:16" x14ac:dyDescent="0.35">
      <c r="F306"/>
      <c r="G306"/>
      <c r="K306"/>
      <c r="L306"/>
      <c r="M306"/>
      <c r="N306"/>
      <c r="O306"/>
      <c r="P306"/>
    </row>
    <row r="307" spans="6:16" x14ac:dyDescent="0.35">
      <c r="F307"/>
      <c r="G307"/>
      <c r="K307"/>
      <c r="L307"/>
      <c r="M307"/>
      <c r="N307"/>
      <c r="O307"/>
      <c r="P307"/>
    </row>
    <row r="308" spans="6:16" x14ac:dyDescent="0.35">
      <c r="F308"/>
      <c r="G308"/>
      <c r="K308"/>
      <c r="L308"/>
      <c r="M308"/>
      <c r="N308"/>
      <c r="O308"/>
      <c r="P308"/>
    </row>
    <row r="309" spans="6:16" x14ac:dyDescent="0.35">
      <c r="F309"/>
      <c r="G309"/>
      <c r="K309"/>
      <c r="L309"/>
      <c r="M309"/>
      <c r="N309"/>
      <c r="O309"/>
      <c r="P309"/>
    </row>
    <row r="310" spans="6:16" x14ac:dyDescent="0.35">
      <c r="F310"/>
      <c r="G310"/>
      <c r="K310"/>
      <c r="L310"/>
      <c r="M310"/>
      <c r="N310"/>
      <c r="O310"/>
      <c r="P310"/>
    </row>
    <row r="311" spans="6:16" x14ac:dyDescent="0.35">
      <c r="F311"/>
      <c r="G311"/>
      <c r="K311"/>
      <c r="L311"/>
      <c r="M311"/>
      <c r="N311"/>
      <c r="O311"/>
      <c r="P311"/>
    </row>
    <row r="312" spans="6:16" x14ac:dyDescent="0.35">
      <c r="F312"/>
      <c r="G312"/>
      <c r="K312"/>
      <c r="L312"/>
      <c r="M312"/>
      <c r="N312"/>
      <c r="O312"/>
      <c r="P312"/>
    </row>
    <row r="313" spans="6:16" x14ac:dyDescent="0.35">
      <c r="F313"/>
      <c r="G313"/>
      <c r="K313"/>
      <c r="L313"/>
      <c r="M313"/>
      <c r="N313"/>
      <c r="O313"/>
      <c r="P313"/>
    </row>
    <row r="314" spans="6:16" x14ac:dyDescent="0.35">
      <c r="F314"/>
      <c r="G314"/>
      <c r="K314"/>
      <c r="L314"/>
      <c r="M314"/>
      <c r="N314"/>
      <c r="O314"/>
      <c r="P314"/>
    </row>
    <row r="315" spans="6:16" x14ac:dyDescent="0.35">
      <c r="F315"/>
      <c r="G315"/>
      <c r="K315"/>
      <c r="L315"/>
      <c r="M315"/>
      <c r="N315"/>
      <c r="O315"/>
      <c r="P315"/>
    </row>
    <row r="316" spans="6:16" x14ac:dyDescent="0.35">
      <c r="F316"/>
      <c r="G316"/>
      <c r="K316"/>
      <c r="L316"/>
      <c r="M316"/>
      <c r="N316"/>
      <c r="O316"/>
      <c r="P316"/>
    </row>
    <row r="317" spans="6:16" x14ac:dyDescent="0.35">
      <c r="F317"/>
      <c r="G317"/>
      <c r="K317"/>
      <c r="L317"/>
      <c r="M317"/>
      <c r="N317"/>
      <c r="O317"/>
      <c r="P317"/>
    </row>
    <row r="318" spans="6:16" x14ac:dyDescent="0.35">
      <c r="F318"/>
      <c r="G318"/>
      <c r="K318"/>
      <c r="L318"/>
      <c r="M318"/>
      <c r="N318"/>
      <c r="O318"/>
      <c r="P318"/>
    </row>
    <row r="319" spans="6:16" x14ac:dyDescent="0.35">
      <c r="F319"/>
      <c r="G319"/>
      <c r="K319"/>
      <c r="L319"/>
      <c r="M319"/>
      <c r="N319"/>
      <c r="O319"/>
      <c r="P319"/>
    </row>
    <row r="320" spans="6:16" x14ac:dyDescent="0.35">
      <c r="F320"/>
      <c r="G320"/>
      <c r="K320"/>
      <c r="L320"/>
      <c r="M320"/>
      <c r="N320"/>
      <c r="O320"/>
      <c r="P320"/>
    </row>
    <row r="321" spans="6:16" x14ac:dyDescent="0.35">
      <c r="F321"/>
      <c r="G321"/>
      <c r="K321"/>
      <c r="L321"/>
      <c r="M321"/>
      <c r="N321"/>
      <c r="O321"/>
      <c r="P321"/>
    </row>
    <row r="322" spans="6:16" x14ac:dyDescent="0.35">
      <c r="F322"/>
      <c r="G322"/>
      <c r="K322"/>
      <c r="L322"/>
      <c r="M322"/>
      <c r="N322"/>
      <c r="O322"/>
      <c r="P322"/>
    </row>
    <row r="323" spans="6:16" x14ac:dyDescent="0.35">
      <c r="F323"/>
      <c r="G323"/>
      <c r="K323"/>
      <c r="L323"/>
      <c r="M323"/>
      <c r="N323"/>
      <c r="O323"/>
      <c r="P323"/>
    </row>
    <row r="324" spans="6:16" x14ac:dyDescent="0.35">
      <c r="F324"/>
      <c r="G324"/>
      <c r="K324"/>
      <c r="L324"/>
      <c r="M324"/>
      <c r="N324"/>
      <c r="O324"/>
      <c r="P324"/>
    </row>
    <row r="325" spans="6:16" x14ac:dyDescent="0.35">
      <c r="F325"/>
      <c r="G325"/>
      <c r="K325"/>
      <c r="L325"/>
      <c r="M325"/>
      <c r="N325"/>
      <c r="O325"/>
      <c r="P325"/>
    </row>
    <row r="326" spans="6:16" x14ac:dyDescent="0.35">
      <c r="F326"/>
      <c r="G326"/>
      <c r="K326"/>
      <c r="L326"/>
      <c r="M326"/>
      <c r="N326"/>
      <c r="O326"/>
      <c r="P326"/>
    </row>
    <row r="327" spans="6:16" x14ac:dyDescent="0.35">
      <c r="F327"/>
      <c r="G327"/>
      <c r="K327"/>
      <c r="L327"/>
      <c r="M327"/>
      <c r="N327"/>
      <c r="O327"/>
      <c r="P327"/>
    </row>
    <row r="328" spans="6:16" x14ac:dyDescent="0.35">
      <c r="F328"/>
      <c r="G328"/>
      <c r="K328"/>
      <c r="L328"/>
      <c r="M328"/>
      <c r="N328"/>
      <c r="O328"/>
      <c r="P328"/>
    </row>
    <row r="329" spans="6:16" x14ac:dyDescent="0.35">
      <c r="F329"/>
      <c r="G329"/>
      <c r="K329"/>
      <c r="L329"/>
      <c r="M329"/>
      <c r="N329"/>
      <c r="O329"/>
      <c r="P329"/>
    </row>
    <row r="330" spans="6:16" x14ac:dyDescent="0.35">
      <c r="F330"/>
      <c r="G330"/>
      <c r="K330"/>
      <c r="L330"/>
      <c r="M330"/>
      <c r="N330"/>
      <c r="O330"/>
      <c r="P330"/>
    </row>
    <row r="331" spans="6:16" x14ac:dyDescent="0.35">
      <c r="F331"/>
      <c r="G331"/>
      <c r="K331"/>
      <c r="L331"/>
      <c r="M331"/>
      <c r="N331"/>
      <c r="O331"/>
      <c r="P331"/>
    </row>
    <row r="332" spans="6:16" x14ac:dyDescent="0.35">
      <c r="F332"/>
      <c r="G332"/>
      <c r="K332"/>
      <c r="L332"/>
      <c r="M332"/>
      <c r="N332"/>
      <c r="O332"/>
      <c r="P332"/>
    </row>
    <row r="333" spans="6:16" x14ac:dyDescent="0.35">
      <c r="F333"/>
      <c r="G333"/>
      <c r="K333"/>
      <c r="L333"/>
      <c r="M333"/>
      <c r="N333"/>
      <c r="O333"/>
      <c r="P333"/>
    </row>
    <row r="334" spans="6:16" x14ac:dyDescent="0.35">
      <c r="F334"/>
      <c r="G334"/>
      <c r="K334"/>
      <c r="L334"/>
      <c r="M334"/>
      <c r="N334"/>
      <c r="O334"/>
      <c r="P334"/>
    </row>
    <row r="335" spans="6:16" x14ac:dyDescent="0.35">
      <c r="F335"/>
      <c r="G335"/>
      <c r="K335"/>
      <c r="L335"/>
      <c r="M335"/>
      <c r="N335"/>
      <c r="O335"/>
      <c r="P335"/>
    </row>
    <row r="336" spans="6:16" x14ac:dyDescent="0.35">
      <c r="F336"/>
      <c r="G336"/>
      <c r="K336"/>
      <c r="L336"/>
      <c r="M336"/>
      <c r="N336"/>
      <c r="O336"/>
      <c r="P336"/>
    </row>
    <row r="337" spans="6:16" x14ac:dyDescent="0.35">
      <c r="F337"/>
      <c r="G337"/>
      <c r="K337"/>
      <c r="L337"/>
      <c r="M337"/>
      <c r="N337"/>
      <c r="O337"/>
      <c r="P337"/>
    </row>
    <row r="338" spans="6:16" x14ac:dyDescent="0.35">
      <c r="F338"/>
      <c r="G338"/>
      <c r="K338"/>
      <c r="L338"/>
      <c r="M338"/>
      <c r="N338"/>
      <c r="O338"/>
      <c r="P338"/>
    </row>
    <row r="339" spans="6:16" x14ac:dyDescent="0.35">
      <c r="F339"/>
      <c r="G339"/>
      <c r="K339"/>
      <c r="L339"/>
      <c r="M339"/>
      <c r="N339"/>
      <c r="O339"/>
      <c r="P339"/>
    </row>
    <row r="340" spans="6:16" x14ac:dyDescent="0.35">
      <c r="F340"/>
      <c r="G340"/>
      <c r="K340"/>
      <c r="L340"/>
      <c r="M340"/>
      <c r="N340"/>
      <c r="O340"/>
      <c r="P340"/>
    </row>
    <row r="341" spans="6:16" x14ac:dyDescent="0.35">
      <c r="F341"/>
      <c r="G341"/>
      <c r="K341"/>
      <c r="L341"/>
      <c r="M341"/>
      <c r="N341"/>
      <c r="O341"/>
      <c r="P341"/>
    </row>
    <row r="342" spans="6:16" x14ac:dyDescent="0.35">
      <c r="F342"/>
      <c r="G342"/>
      <c r="K342"/>
      <c r="L342"/>
      <c r="M342"/>
      <c r="N342"/>
      <c r="O342"/>
      <c r="P342"/>
    </row>
    <row r="343" spans="6:16" x14ac:dyDescent="0.35">
      <c r="F343"/>
      <c r="G343"/>
      <c r="K343"/>
      <c r="L343"/>
      <c r="M343"/>
      <c r="N343"/>
      <c r="O343"/>
      <c r="P343"/>
    </row>
    <row r="344" spans="6:16" x14ac:dyDescent="0.35">
      <c r="F344"/>
      <c r="G344"/>
      <c r="K344"/>
      <c r="L344"/>
      <c r="M344"/>
      <c r="N344"/>
      <c r="O344"/>
      <c r="P344"/>
    </row>
    <row r="345" spans="6:16" x14ac:dyDescent="0.35">
      <c r="F345"/>
      <c r="G345"/>
      <c r="K345"/>
      <c r="L345"/>
      <c r="M345"/>
      <c r="N345"/>
      <c r="O345"/>
      <c r="P345"/>
    </row>
    <row r="346" spans="6:16" x14ac:dyDescent="0.35">
      <c r="F346"/>
      <c r="G346"/>
      <c r="K346"/>
      <c r="L346"/>
      <c r="M346"/>
      <c r="N346"/>
      <c r="O346"/>
      <c r="P346"/>
    </row>
    <row r="347" spans="6:16" x14ac:dyDescent="0.35">
      <c r="F347"/>
      <c r="G347"/>
      <c r="K347"/>
      <c r="L347"/>
      <c r="M347"/>
      <c r="N347"/>
      <c r="O347"/>
      <c r="P347"/>
    </row>
    <row r="348" spans="6:16" x14ac:dyDescent="0.35">
      <c r="F348"/>
      <c r="G348"/>
      <c r="K348"/>
      <c r="L348"/>
      <c r="M348"/>
      <c r="N348"/>
      <c r="O348"/>
      <c r="P348"/>
    </row>
    <row r="349" spans="6:16" x14ac:dyDescent="0.35">
      <c r="F349"/>
      <c r="G349"/>
      <c r="K349"/>
      <c r="L349"/>
      <c r="M349"/>
      <c r="N349"/>
      <c r="O349"/>
      <c r="P349"/>
    </row>
    <row r="350" spans="6:16" x14ac:dyDescent="0.35">
      <c r="F350"/>
      <c r="G350"/>
      <c r="K350"/>
      <c r="L350"/>
      <c r="M350"/>
      <c r="N350"/>
      <c r="O350"/>
      <c r="P350"/>
    </row>
    <row r="351" spans="6:16" x14ac:dyDescent="0.35">
      <c r="F351"/>
      <c r="G351"/>
      <c r="K351"/>
      <c r="L351"/>
      <c r="M351"/>
      <c r="N351"/>
      <c r="O351"/>
      <c r="P351"/>
    </row>
    <row r="352" spans="6:16" x14ac:dyDescent="0.35">
      <c r="F352"/>
      <c r="G352"/>
      <c r="K352"/>
      <c r="L352"/>
      <c r="M352"/>
      <c r="N352"/>
      <c r="O352"/>
      <c r="P352"/>
    </row>
    <row r="353" spans="6:16" x14ac:dyDescent="0.35">
      <c r="F353"/>
      <c r="G353"/>
      <c r="K353"/>
      <c r="L353"/>
      <c r="M353"/>
      <c r="N353"/>
      <c r="O353"/>
      <c r="P353"/>
    </row>
    <row r="354" spans="6:16" x14ac:dyDescent="0.35">
      <c r="F354"/>
      <c r="G354"/>
      <c r="K354"/>
      <c r="L354"/>
      <c r="M354"/>
      <c r="N354"/>
      <c r="O354"/>
      <c r="P354"/>
    </row>
    <row r="355" spans="6:16" x14ac:dyDescent="0.35">
      <c r="F355"/>
      <c r="G355"/>
      <c r="K355"/>
      <c r="L355"/>
      <c r="M355"/>
      <c r="N355"/>
      <c r="O355"/>
      <c r="P355"/>
    </row>
    <row r="356" spans="6:16" x14ac:dyDescent="0.35">
      <c r="F356"/>
      <c r="G356"/>
      <c r="K356"/>
      <c r="L356"/>
      <c r="M356"/>
      <c r="N356"/>
      <c r="O356"/>
      <c r="P356"/>
    </row>
    <row r="357" spans="6:16" x14ac:dyDescent="0.35">
      <c r="F357"/>
      <c r="G357"/>
      <c r="K357"/>
      <c r="L357"/>
      <c r="M357"/>
      <c r="N357"/>
      <c r="O357"/>
      <c r="P357"/>
    </row>
    <row r="358" spans="6:16" x14ac:dyDescent="0.35">
      <c r="F358"/>
      <c r="G358"/>
      <c r="K358"/>
      <c r="L358"/>
      <c r="M358"/>
      <c r="N358"/>
      <c r="O358"/>
      <c r="P358"/>
    </row>
    <row r="359" spans="6:16" x14ac:dyDescent="0.35">
      <c r="F359"/>
      <c r="G359"/>
      <c r="K359"/>
      <c r="L359"/>
      <c r="M359"/>
      <c r="N359"/>
      <c r="O359"/>
      <c r="P359"/>
    </row>
    <row r="360" spans="6:16" x14ac:dyDescent="0.35">
      <c r="F360"/>
      <c r="G360"/>
      <c r="K360"/>
      <c r="L360"/>
      <c r="M360"/>
      <c r="N360"/>
      <c r="O360"/>
      <c r="P360"/>
    </row>
    <row r="361" spans="6:16" x14ac:dyDescent="0.35">
      <c r="F361"/>
      <c r="G361"/>
      <c r="K361"/>
      <c r="L361"/>
      <c r="M361"/>
      <c r="N361"/>
      <c r="O361"/>
      <c r="P361"/>
    </row>
    <row r="362" spans="6:16" x14ac:dyDescent="0.35">
      <c r="F362"/>
      <c r="G362"/>
      <c r="K362"/>
      <c r="L362"/>
      <c r="M362"/>
      <c r="N362"/>
      <c r="O362"/>
      <c r="P362"/>
    </row>
    <row r="363" spans="6:16" x14ac:dyDescent="0.35">
      <c r="F363"/>
      <c r="G363"/>
      <c r="K363"/>
      <c r="L363"/>
      <c r="M363"/>
      <c r="N363"/>
      <c r="O363"/>
      <c r="P363"/>
    </row>
    <row r="364" spans="6:16" x14ac:dyDescent="0.35">
      <c r="F364"/>
      <c r="G364"/>
      <c r="K364"/>
      <c r="L364"/>
      <c r="M364"/>
      <c r="N364"/>
      <c r="O364"/>
      <c r="P364"/>
    </row>
    <row r="365" spans="6:16" x14ac:dyDescent="0.35">
      <c r="F365"/>
      <c r="G365"/>
      <c r="K365"/>
      <c r="L365"/>
      <c r="M365"/>
      <c r="N365"/>
      <c r="O365"/>
      <c r="P365"/>
    </row>
    <row r="366" spans="6:16" x14ac:dyDescent="0.35">
      <c r="F366"/>
      <c r="G366"/>
      <c r="K366"/>
      <c r="L366"/>
      <c r="M366"/>
      <c r="N366"/>
      <c r="O366"/>
      <c r="P366"/>
    </row>
    <row r="367" spans="6:16" x14ac:dyDescent="0.35">
      <c r="F367"/>
      <c r="G367"/>
      <c r="K367"/>
      <c r="L367"/>
      <c r="M367"/>
      <c r="N367"/>
      <c r="O367"/>
      <c r="P367"/>
    </row>
    <row r="368" spans="6:16" x14ac:dyDescent="0.35">
      <c r="F368"/>
      <c r="G368"/>
      <c r="K368"/>
      <c r="L368"/>
      <c r="M368"/>
      <c r="N368"/>
      <c r="O368"/>
      <c r="P368"/>
    </row>
    <row r="369" spans="6:16" x14ac:dyDescent="0.35">
      <c r="F369"/>
      <c r="G369"/>
      <c r="K369"/>
      <c r="L369"/>
      <c r="M369"/>
      <c r="N369"/>
      <c r="O369"/>
      <c r="P369"/>
    </row>
    <row r="370" spans="6:16" x14ac:dyDescent="0.35">
      <c r="F370"/>
      <c r="G370"/>
      <c r="K370"/>
      <c r="L370"/>
      <c r="M370"/>
      <c r="N370"/>
      <c r="O370"/>
      <c r="P370"/>
    </row>
    <row r="371" spans="6:16" x14ac:dyDescent="0.35">
      <c r="F371"/>
      <c r="G371"/>
      <c r="K371"/>
      <c r="L371"/>
      <c r="M371"/>
      <c r="N371"/>
      <c r="O371"/>
      <c r="P371"/>
    </row>
    <row r="372" spans="6:16" x14ac:dyDescent="0.35">
      <c r="F372"/>
      <c r="G372"/>
      <c r="K372"/>
      <c r="L372"/>
      <c r="M372"/>
      <c r="N372"/>
      <c r="O372"/>
      <c r="P372"/>
    </row>
    <row r="373" spans="6:16" x14ac:dyDescent="0.35">
      <c r="F373"/>
      <c r="G373"/>
      <c r="K373"/>
      <c r="L373"/>
      <c r="M373"/>
      <c r="N373"/>
      <c r="O373"/>
      <c r="P373"/>
    </row>
    <row r="374" spans="6:16" x14ac:dyDescent="0.35">
      <c r="F374"/>
      <c r="G374"/>
      <c r="K374"/>
      <c r="L374"/>
      <c r="M374"/>
      <c r="N374"/>
      <c r="O374"/>
      <c r="P374"/>
    </row>
    <row r="375" spans="6:16" x14ac:dyDescent="0.35">
      <c r="F375"/>
      <c r="G375"/>
      <c r="K375"/>
      <c r="L375"/>
      <c r="M375"/>
      <c r="N375"/>
      <c r="O375"/>
      <c r="P375"/>
    </row>
    <row r="376" spans="6:16" x14ac:dyDescent="0.35">
      <c r="F376"/>
      <c r="G376"/>
      <c r="K376"/>
      <c r="L376"/>
      <c r="M376"/>
      <c r="N376"/>
      <c r="O376"/>
      <c r="P376"/>
    </row>
    <row r="377" spans="6:16" x14ac:dyDescent="0.35">
      <c r="F377"/>
      <c r="G377"/>
      <c r="K377"/>
      <c r="L377"/>
      <c r="M377"/>
      <c r="N377"/>
      <c r="O377"/>
      <c r="P377"/>
    </row>
    <row r="378" spans="6:16" x14ac:dyDescent="0.35">
      <c r="F378"/>
      <c r="G378"/>
      <c r="K378"/>
      <c r="L378"/>
      <c r="M378"/>
      <c r="N378"/>
      <c r="O378"/>
      <c r="P378"/>
    </row>
    <row r="379" spans="6:16" x14ac:dyDescent="0.35">
      <c r="F379"/>
      <c r="G379"/>
      <c r="K379"/>
      <c r="L379"/>
      <c r="M379"/>
      <c r="N379"/>
      <c r="O379"/>
      <c r="P379"/>
    </row>
    <row r="380" spans="6:16" x14ac:dyDescent="0.35">
      <c r="F380"/>
      <c r="G380"/>
      <c r="K380"/>
      <c r="L380"/>
      <c r="M380"/>
      <c r="N380"/>
      <c r="O380"/>
      <c r="P380"/>
    </row>
    <row r="381" spans="6:16" x14ac:dyDescent="0.35">
      <c r="F381"/>
      <c r="G381"/>
      <c r="K381"/>
      <c r="L381"/>
      <c r="M381"/>
      <c r="N381"/>
      <c r="O381"/>
      <c r="P381"/>
    </row>
    <row r="382" spans="6:16" x14ac:dyDescent="0.35">
      <c r="F382"/>
      <c r="G382"/>
      <c r="K382"/>
      <c r="L382"/>
      <c r="M382"/>
      <c r="N382"/>
      <c r="O382"/>
      <c r="P382"/>
    </row>
    <row r="383" spans="6:16" x14ac:dyDescent="0.35">
      <c r="F383"/>
      <c r="G383"/>
      <c r="K383"/>
      <c r="L383"/>
      <c r="M383"/>
      <c r="N383"/>
      <c r="O383"/>
      <c r="P383"/>
    </row>
    <row r="384" spans="6:16" x14ac:dyDescent="0.35">
      <c r="F384"/>
      <c r="G384"/>
      <c r="K384"/>
      <c r="L384"/>
      <c r="M384"/>
      <c r="N384"/>
      <c r="O384"/>
      <c r="P384"/>
    </row>
    <row r="385" spans="6:16" x14ac:dyDescent="0.35">
      <c r="F385"/>
      <c r="G385"/>
      <c r="K385"/>
      <c r="L385"/>
      <c r="M385"/>
      <c r="N385"/>
      <c r="O385"/>
      <c r="P385"/>
    </row>
    <row r="386" spans="6:16" x14ac:dyDescent="0.35">
      <c r="F386"/>
      <c r="G386"/>
      <c r="K386"/>
      <c r="L386"/>
      <c r="M386"/>
      <c r="N386"/>
      <c r="O386"/>
      <c r="P386"/>
    </row>
    <row r="387" spans="6:16" x14ac:dyDescent="0.35">
      <c r="F387"/>
      <c r="G387"/>
      <c r="K387"/>
      <c r="L387"/>
      <c r="M387"/>
      <c r="N387"/>
      <c r="O387"/>
      <c r="P387"/>
    </row>
    <row r="388" spans="6:16" x14ac:dyDescent="0.35">
      <c r="F388"/>
      <c r="G388"/>
      <c r="K388"/>
      <c r="L388"/>
      <c r="M388"/>
      <c r="N388"/>
      <c r="O388"/>
      <c r="P388"/>
    </row>
    <row r="389" spans="6:16" x14ac:dyDescent="0.35">
      <c r="F389"/>
      <c r="G389"/>
      <c r="K389"/>
      <c r="L389"/>
      <c r="M389"/>
      <c r="N389"/>
      <c r="O389"/>
      <c r="P389"/>
    </row>
    <row r="390" spans="6:16" x14ac:dyDescent="0.35">
      <c r="F390"/>
      <c r="G390"/>
      <c r="K390"/>
      <c r="L390"/>
      <c r="M390"/>
      <c r="N390"/>
      <c r="O390"/>
      <c r="P390"/>
    </row>
    <row r="391" spans="6:16" x14ac:dyDescent="0.35">
      <c r="F391"/>
      <c r="G391"/>
      <c r="K391"/>
      <c r="L391"/>
      <c r="M391"/>
      <c r="N391"/>
      <c r="O391"/>
      <c r="P391"/>
    </row>
    <row r="392" spans="6:16" x14ac:dyDescent="0.35">
      <c r="F392"/>
      <c r="G392"/>
      <c r="K392"/>
      <c r="L392"/>
      <c r="M392"/>
      <c r="N392"/>
      <c r="O392"/>
      <c r="P392"/>
    </row>
    <row r="393" spans="6:16" x14ac:dyDescent="0.35">
      <c r="F393"/>
      <c r="G393"/>
      <c r="K393"/>
      <c r="L393"/>
      <c r="M393"/>
      <c r="N393"/>
      <c r="O393"/>
      <c r="P393"/>
    </row>
    <row r="394" spans="6:16" x14ac:dyDescent="0.35">
      <c r="F394"/>
      <c r="G394"/>
      <c r="K394"/>
      <c r="L394"/>
      <c r="M394"/>
      <c r="N394"/>
      <c r="O394"/>
      <c r="P394"/>
    </row>
    <row r="395" spans="6:16" x14ac:dyDescent="0.35">
      <c r="F395"/>
      <c r="G395"/>
      <c r="K395"/>
      <c r="L395"/>
      <c r="M395"/>
      <c r="N395"/>
      <c r="O395"/>
      <c r="P395"/>
    </row>
    <row r="396" spans="6:16" x14ac:dyDescent="0.35">
      <c r="F396"/>
      <c r="G396"/>
      <c r="K396"/>
      <c r="L396"/>
      <c r="M396"/>
      <c r="N396"/>
      <c r="O396"/>
      <c r="P396"/>
    </row>
    <row r="397" spans="6:16" x14ac:dyDescent="0.35">
      <c r="F397"/>
      <c r="G397"/>
      <c r="K397"/>
      <c r="L397"/>
      <c r="M397"/>
      <c r="N397"/>
      <c r="O397"/>
      <c r="P397"/>
    </row>
    <row r="398" spans="6:16" x14ac:dyDescent="0.35">
      <c r="F398"/>
      <c r="G398"/>
      <c r="K398"/>
      <c r="L398"/>
      <c r="M398"/>
      <c r="N398"/>
      <c r="O398"/>
      <c r="P398"/>
    </row>
    <row r="399" spans="6:16" x14ac:dyDescent="0.35">
      <c r="F399"/>
      <c r="G399"/>
      <c r="K399"/>
      <c r="L399"/>
      <c r="M399"/>
      <c r="N399"/>
      <c r="O399"/>
      <c r="P399"/>
    </row>
    <row r="400" spans="6:16" x14ac:dyDescent="0.35">
      <c r="F400"/>
      <c r="G400"/>
      <c r="K400"/>
      <c r="L400"/>
      <c r="M400"/>
      <c r="N400"/>
      <c r="O400"/>
      <c r="P400"/>
    </row>
    <row r="401" spans="6:16" x14ac:dyDescent="0.35">
      <c r="F401"/>
      <c r="G401"/>
      <c r="K401"/>
      <c r="L401"/>
      <c r="M401"/>
      <c r="N401"/>
      <c r="O401"/>
      <c r="P401"/>
    </row>
    <row r="402" spans="6:16" x14ac:dyDescent="0.35">
      <c r="F402"/>
      <c r="G402"/>
      <c r="K402"/>
      <c r="L402"/>
      <c r="M402"/>
      <c r="N402"/>
      <c r="O402"/>
      <c r="P402"/>
    </row>
    <row r="403" spans="6:16" x14ac:dyDescent="0.35">
      <c r="F403"/>
      <c r="G403"/>
      <c r="K403"/>
      <c r="L403"/>
      <c r="M403"/>
      <c r="N403"/>
      <c r="O403"/>
      <c r="P403"/>
    </row>
    <row r="404" spans="6:16" x14ac:dyDescent="0.35">
      <c r="F404"/>
      <c r="G404"/>
      <c r="K404"/>
      <c r="L404"/>
      <c r="M404"/>
      <c r="N404"/>
      <c r="O404"/>
      <c r="P404"/>
    </row>
    <row r="405" spans="6:16" x14ac:dyDescent="0.35">
      <c r="F405"/>
      <c r="G405"/>
      <c r="K405"/>
      <c r="L405"/>
      <c r="M405"/>
      <c r="N405"/>
      <c r="O405"/>
      <c r="P405"/>
    </row>
    <row r="406" spans="6:16" x14ac:dyDescent="0.35">
      <c r="F406"/>
      <c r="G406"/>
      <c r="K406"/>
      <c r="L406"/>
      <c r="M406"/>
      <c r="N406"/>
      <c r="O406"/>
      <c r="P406"/>
    </row>
    <row r="407" spans="6:16" x14ac:dyDescent="0.35">
      <c r="F407"/>
      <c r="G407"/>
      <c r="K407"/>
      <c r="L407"/>
      <c r="M407"/>
      <c r="N407"/>
      <c r="O407"/>
      <c r="P407"/>
    </row>
    <row r="408" spans="6:16" x14ac:dyDescent="0.35">
      <c r="F408"/>
      <c r="G408"/>
      <c r="K408"/>
      <c r="L408"/>
      <c r="M408"/>
      <c r="N408"/>
      <c r="O408"/>
      <c r="P408"/>
    </row>
    <row r="409" spans="6:16" x14ac:dyDescent="0.35">
      <c r="F409"/>
      <c r="G409"/>
      <c r="K409"/>
      <c r="L409"/>
      <c r="M409"/>
      <c r="N409"/>
      <c r="O409"/>
      <c r="P409"/>
    </row>
    <row r="410" spans="6:16" x14ac:dyDescent="0.35">
      <c r="F410"/>
      <c r="G410"/>
      <c r="K410"/>
      <c r="L410"/>
      <c r="M410"/>
      <c r="N410"/>
      <c r="O410"/>
      <c r="P410"/>
    </row>
    <row r="411" spans="6:16" x14ac:dyDescent="0.35">
      <c r="F411"/>
      <c r="G411"/>
      <c r="K411"/>
      <c r="L411"/>
      <c r="M411"/>
      <c r="N411"/>
      <c r="O411"/>
      <c r="P411"/>
    </row>
    <row r="412" spans="6:16" x14ac:dyDescent="0.35">
      <c r="F412"/>
      <c r="G412"/>
      <c r="K412"/>
      <c r="L412"/>
      <c r="M412"/>
      <c r="N412"/>
      <c r="O412"/>
      <c r="P412"/>
    </row>
    <row r="413" spans="6:16" x14ac:dyDescent="0.35">
      <c r="F413"/>
      <c r="G413"/>
      <c r="K413"/>
      <c r="L413"/>
      <c r="M413"/>
      <c r="N413"/>
      <c r="O413"/>
      <c r="P413"/>
    </row>
    <row r="414" spans="6:16" x14ac:dyDescent="0.35">
      <c r="F414"/>
      <c r="G414"/>
      <c r="K414"/>
      <c r="L414"/>
      <c r="M414"/>
      <c r="N414"/>
      <c r="O414"/>
      <c r="P414"/>
    </row>
    <row r="415" spans="6:16" x14ac:dyDescent="0.35">
      <c r="F415"/>
      <c r="G415"/>
      <c r="K415"/>
      <c r="L415"/>
      <c r="M415"/>
      <c r="N415"/>
      <c r="O415"/>
      <c r="P415"/>
    </row>
    <row r="416" spans="6:16" x14ac:dyDescent="0.35">
      <c r="F416"/>
      <c r="G416"/>
      <c r="K416"/>
      <c r="L416"/>
      <c r="M416"/>
      <c r="N416"/>
      <c r="O416"/>
      <c r="P416"/>
    </row>
    <row r="417" spans="6:16" x14ac:dyDescent="0.35">
      <c r="F417"/>
      <c r="G417"/>
      <c r="K417"/>
      <c r="L417"/>
      <c r="M417"/>
      <c r="N417"/>
      <c r="O417"/>
      <c r="P417"/>
    </row>
    <row r="418" spans="6:16" x14ac:dyDescent="0.35">
      <c r="F418"/>
      <c r="G418"/>
      <c r="K418"/>
      <c r="L418"/>
      <c r="M418"/>
      <c r="N418"/>
      <c r="O418"/>
      <c r="P418"/>
    </row>
    <row r="419" spans="6:16" x14ac:dyDescent="0.35">
      <c r="F419"/>
      <c r="G419"/>
      <c r="K419"/>
      <c r="L419"/>
      <c r="M419"/>
      <c r="N419"/>
      <c r="O419"/>
      <c r="P419"/>
    </row>
    <row r="420" spans="6:16" x14ac:dyDescent="0.35">
      <c r="F420"/>
      <c r="G420"/>
      <c r="K420"/>
      <c r="L420"/>
      <c r="M420"/>
      <c r="N420"/>
      <c r="O420"/>
      <c r="P420"/>
    </row>
    <row r="421" spans="6:16" x14ac:dyDescent="0.35">
      <c r="F421"/>
      <c r="G421"/>
      <c r="K421"/>
      <c r="L421"/>
      <c r="M421"/>
      <c r="N421"/>
      <c r="O421"/>
      <c r="P421"/>
    </row>
    <row r="422" spans="6:16" x14ac:dyDescent="0.35">
      <c r="F422"/>
      <c r="G422"/>
      <c r="K422"/>
      <c r="L422"/>
      <c r="M422"/>
      <c r="N422"/>
      <c r="O422"/>
      <c r="P422"/>
    </row>
    <row r="423" spans="6:16" x14ac:dyDescent="0.35">
      <c r="F423"/>
      <c r="G423"/>
      <c r="K423"/>
      <c r="L423"/>
      <c r="M423"/>
      <c r="N423"/>
      <c r="O423"/>
      <c r="P423"/>
    </row>
    <row r="424" spans="6:16" x14ac:dyDescent="0.35">
      <c r="F424"/>
      <c r="G424"/>
      <c r="K424"/>
      <c r="L424"/>
      <c r="M424"/>
      <c r="N424"/>
      <c r="O424"/>
      <c r="P424"/>
    </row>
    <row r="425" spans="6:16" x14ac:dyDescent="0.35">
      <c r="F425"/>
      <c r="G425"/>
      <c r="K425"/>
      <c r="L425"/>
      <c r="M425"/>
      <c r="N425"/>
      <c r="O425"/>
      <c r="P425"/>
    </row>
    <row r="426" spans="6:16" x14ac:dyDescent="0.35">
      <c r="F426"/>
      <c r="G426"/>
      <c r="K426"/>
      <c r="L426"/>
      <c r="M426"/>
      <c r="N426"/>
      <c r="O426"/>
      <c r="P426"/>
    </row>
    <row r="427" spans="6:16" x14ac:dyDescent="0.35">
      <c r="F427"/>
      <c r="G427"/>
      <c r="K427"/>
      <c r="L427"/>
      <c r="M427"/>
      <c r="N427"/>
      <c r="O427"/>
      <c r="P427"/>
    </row>
    <row r="428" spans="6:16" x14ac:dyDescent="0.35">
      <c r="F428"/>
      <c r="G428"/>
      <c r="K428"/>
      <c r="L428"/>
      <c r="M428"/>
      <c r="N428"/>
      <c r="O428"/>
      <c r="P428"/>
    </row>
    <row r="429" spans="6:16" x14ac:dyDescent="0.35">
      <c r="F429"/>
      <c r="G429"/>
      <c r="K429"/>
      <c r="L429"/>
      <c r="M429"/>
      <c r="N429"/>
      <c r="O429"/>
      <c r="P429"/>
    </row>
    <row r="430" spans="6:16" x14ac:dyDescent="0.35">
      <c r="F430"/>
      <c r="G430"/>
      <c r="K430"/>
      <c r="L430"/>
      <c r="M430"/>
      <c r="N430"/>
      <c r="O430"/>
      <c r="P430"/>
    </row>
    <row r="431" spans="6:16" x14ac:dyDescent="0.35">
      <c r="F431"/>
      <c r="G431"/>
      <c r="K431"/>
      <c r="L431"/>
      <c r="M431"/>
      <c r="N431"/>
      <c r="O431"/>
      <c r="P431"/>
    </row>
    <row r="432" spans="6:16" x14ac:dyDescent="0.35">
      <c r="F432"/>
      <c r="G432"/>
      <c r="K432"/>
      <c r="L432"/>
      <c r="M432"/>
      <c r="N432"/>
      <c r="O432"/>
      <c r="P432"/>
    </row>
    <row r="433" spans="6:16" x14ac:dyDescent="0.35">
      <c r="F433"/>
      <c r="G433"/>
      <c r="K433"/>
      <c r="L433"/>
      <c r="M433"/>
      <c r="N433"/>
      <c r="O433"/>
      <c r="P433"/>
    </row>
    <row r="434" spans="6:16" x14ac:dyDescent="0.35">
      <c r="F434"/>
      <c r="G434"/>
      <c r="K434"/>
      <c r="L434"/>
      <c r="M434"/>
      <c r="N434"/>
      <c r="O434"/>
      <c r="P434"/>
    </row>
    <row r="435" spans="6:16" x14ac:dyDescent="0.35">
      <c r="F435"/>
      <c r="G435"/>
      <c r="K435"/>
      <c r="L435"/>
      <c r="M435"/>
      <c r="N435"/>
      <c r="O435"/>
      <c r="P435"/>
    </row>
    <row r="436" spans="6:16" x14ac:dyDescent="0.35">
      <c r="F436"/>
      <c r="G436"/>
      <c r="K436"/>
      <c r="L436"/>
      <c r="M436"/>
      <c r="N436"/>
      <c r="O436"/>
      <c r="P436"/>
    </row>
    <row r="437" spans="6:16" x14ac:dyDescent="0.35">
      <c r="F437"/>
      <c r="G437"/>
      <c r="K437"/>
      <c r="L437"/>
      <c r="M437"/>
      <c r="N437"/>
      <c r="O437"/>
      <c r="P437"/>
    </row>
    <row r="438" spans="6:16" x14ac:dyDescent="0.35">
      <c r="F438"/>
      <c r="G438"/>
      <c r="K438"/>
      <c r="L438"/>
      <c r="M438"/>
      <c r="N438"/>
      <c r="O438"/>
      <c r="P438"/>
    </row>
    <row r="439" spans="6:16" x14ac:dyDescent="0.35">
      <c r="F439"/>
      <c r="G439"/>
      <c r="K439"/>
      <c r="L439"/>
      <c r="M439"/>
      <c r="N439"/>
      <c r="O439"/>
      <c r="P439"/>
    </row>
    <row r="440" spans="6:16" x14ac:dyDescent="0.35">
      <c r="F440"/>
      <c r="G440"/>
      <c r="K440"/>
      <c r="L440"/>
      <c r="M440"/>
      <c r="N440"/>
      <c r="O440"/>
      <c r="P440"/>
    </row>
    <row r="441" spans="6:16" x14ac:dyDescent="0.35">
      <c r="F441"/>
      <c r="G441"/>
      <c r="K441"/>
      <c r="L441"/>
      <c r="M441"/>
      <c r="N441"/>
      <c r="O441"/>
      <c r="P441"/>
    </row>
    <row r="442" spans="6:16" x14ac:dyDescent="0.35">
      <c r="F442"/>
      <c r="G442"/>
      <c r="K442"/>
      <c r="L442"/>
      <c r="M442"/>
      <c r="N442"/>
      <c r="O442"/>
      <c r="P442"/>
    </row>
    <row r="443" spans="6:16" x14ac:dyDescent="0.35">
      <c r="F443"/>
      <c r="G443"/>
      <c r="K443"/>
      <c r="L443"/>
      <c r="M443"/>
      <c r="N443"/>
      <c r="O443"/>
      <c r="P443"/>
    </row>
    <row r="444" spans="6:16" x14ac:dyDescent="0.35">
      <c r="F444"/>
      <c r="G444"/>
      <c r="K444"/>
      <c r="L444"/>
      <c r="M444"/>
      <c r="N444"/>
      <c r="O444"/>
      <c r="P444"/>
    </row>
    <row r="445" spans="6:16" x14ac:dyDescent="0.35">
      <c r="F445"/>
      <c r="G445"/>
      <c r="K445"/>
      <c r="L445"/>
      <c r="M445"/>
      <c r="N445"/>
      <c r="O445"/>
      <c r="P445"/>
    </row>
    <row r="446" spans="6:16" x14ac:dyDescent="0.35">
      <c r="F446"/>
      <c r="G446"/>
      <c r="K446"/>
      <c r="L446"/>
      <c r="M446"/>
      <c r="N446"/>
      <c r="O446"/>
      <c r="P446"/>
    </row>
    <row r="447" spans="6:16" x14ac:dyDescent="0.35">
      <c r="F447"/>
      <c r="G447"/>
      <c r="K447"/>
      <c r="L447"/>
      <c r="M447"/>
      <c r="N447"/>
      <c r="O447"/>
      <c r="P447"/>
    </row>
    <row r="448" spans="6:16" x14ac:dyDescent="0.35">
      <c r="F448"/>
      <c r="G448"/>
      <c r="K448"/>
      <c r="L448"/>
      <c r="M448"/>
      <c r="N448"/>
      <c r="O448"/>
      <c r="P448"/>
    </row>
    <row r="449" spans="6:16" x14ac:dyDescent="0.35">
      <c r="F449"/>
      <c r="G449"/>
      <c r="K449"/>
      <c r="L449"/>
      <c r="M449"/>
      <c r="N449"/>
      <c r="O449"/>
      <c r="P449"/>
    </row>
    <row r="450" spans="6:16" x14ac:dyDescent="0.35">
      <c r="F450"/>
      <c r="G450"/>
      <c r="K450"/>
      <c r="L450"/>
      <c r="M450"/>
      <c r="N450"/>
      <c r="O450"/>
      <c r="P450"/>
    </row>
    <row r="451" spans="6:16" x14ac:dyDescent="0.35">
      <c r="F451"/>
      <c r="G451"/>
      <c r="K451"/>
      <c r="L451"/>
      <c r="M451"/>
      <c r="N451"/>
      <c r="O451"/>
      <c r="P451"/>
    </row>
    <row r="452" spans="6:16" x14ac:dyDescent="0.35">
      <c r="F452"/>
      <c r="G452"/>
      <c r="K452"/>
      <c r="L452"/>
      <c r="M452"/>
      <c r="N452"/>
      <c r="O452"/>
      <c r="P452"/>
    </row>
    <row r="453" spans="6:16" x14ac:dyDescent="0.35">
      <c r="F453"/>
      <c r="G453"/>
      <c r="K453"/>
      <c r="L453"/>
      <c r="M453"/>
      <c r="N453"/>
      <c r="O453"/>
      <c r="P453"/>
    </row>
    <row r="454" spans="6:16" x14ac:dyDescent="0.35">
      <c r="F454"/>
      <c r="G454"/>
      <c r="K454"/>
      <c r="L454"/>
      <c r="M454"/>
      <c r="N454"/>
      <c r="O454"/>
      <c r="P454"/>
    </row>
    <row r="455" spans="6:16" x14ac:dyDescent="0.35">
      <c r="F455"/>
      <c r="G455"/>
      <c r="K455"/>
      <c r="L455"/>
      <c r="M455"/>
      <c r="N455"/>
      <c r="O455"/>
      <c r="P455"/>
    </row>
    <row r="456" spans="6:16" x14ac:dyDescent="0.35">
      <c r="F456"/>
      <c r="G456"/>
      <c r="K456"/>
      <c r="L456"/>
      <c r="M456"/>
      <c r="N456"/>
      <c r="O456"/>
      <c r="P456"/>
    </row>
    <row r="457" spans="6:16" x14ac:dyDescent="0.35">
      <c r="F457"/>
      <c r="G457"/>
      <c r="K457"/>
      <c r="L457"/>
      <c r="M457"/>
      <c r="N457"/>
      <c r="O457"/>
      <c r="P457"/>
    </row>
    <row r="458" spans="6:16" x14ac:dyDescent="0.35">
      <c r="F458"/>
      <c r="G458"/>
      <c r="K458"/>
      <c r="L458"/>
      <c r="M458"/>
      <c r="N458"/>
      <c r="O458"/>
      <c r="P458"/>
    </row>
    <row r="459" spans="6:16" x14ac:dyDescent="0.35">
      <c r="F459"/>
      <c r="G459"/>
      <c r="K459"/>
      <c r="L459"/>
      <c r="M459"/>
      <c r="N459"/>
      <c r="O459"/>
      <c r="P459"/>
    </row>
    <row r="460" spans="6:16" x14ac:dyDescent="0.35">
      <c r="F460"/>
      <c r="G460"/>
      <c r="K460"/>
      <c r="L460"/>
      <c r="M460"/>
      <c r="N460"/>
      <c r="O460"/>
      <c r="P460"/>
    </row>
    <row r="461" spans="6:16" x14ac:dyDescent="0.35">
      <c r="F461"/>
      <c r="G461"/>
      <c r="K461"/>
      <c r="L461"/>
      <c r="M461"/>
      <c r="N461"/>
      <c r="O461"/>
      <c r="P461"/>
    </row>
    <row r="462" spans="6:16" x14ac:dyDescent="0.35">
      <c r="F462"/>
      <c r="G462"/>
      <c r="K462"/>
      <c r="L462"/>
      <c r="M462"/>
      <c r="N462"/>
      <c r="O462"/>
      <c r="P462"/>
    </row>
    <row r="463" spans="6:16" x14ac:dyDescent="0.35">
      <c r="F463"/>
      <c r="G463"/>
      <c r="K463"/>
      <c r="L463"/>
      <c r="M463"/>
      <c r="N463"/>
      <c r="O463"/>
      <c r="P463"/>
    </row>
    <row r="464" spans="6:16" x14ac:dyDescent="0.35">
      <c r="F464"/>
      <c r="G464"/>
      <c r="K464"/>
      <c r="L464"/>
      <c r="M464"/>
      <c r="N464"/>
      <c r="O464"/>
      <c r="P464"/>
    </row>
    <row r="465" spans="6:16" x14ac:dyDescent="0.35">
      <c r="F465"/>
      <c r="G465"/>
      <c r="K465"/>
      <c r="L465"/>
      <c r="M465"/>
      <c r="N465"/>
      <c r="O465"/>
      <c r="P465"/>
    </row>
    <row r="466" spans="6:16" x14ac:dyDescent="0.35">
      <c r="F466"/>
      <c r="G466"/>
      <c r="K466"/>
      <c r="L466"/>
      <c r="M466"/>
      <c r="N466"/>
      <c r="O466"/>
      <c r="P466"/>
    </row>
    <row r="467" spans="6:16" x14ac:dyDescent="0.35">
      <c r="F467"/>
      <c r="G467"/>
      <c r="K467"/>
      <c r="L467"/>
      <c r="M467"/>
      <c r="N467"/>
      <c r="O467"/>
      <c r="P467"/>
    </row>
    <row r="468" spans="6:16" x14ac:dyDescent="0.35">
      <c r="F468"/>
      <c r="G468"/>
      <c r="K468"/>
      <c r="L468"/>
      <c r="M468"/>
      <c r="N468"/>
      <c r="O468"/>
      <c r="P468"/>
    </row>
    <row r="469" spans="6:16" x14ac:dyDescent="0.35">
      <c r="F469"/>
      <c r="G469"/>
      <c r="K469"/>
      <c r="L469"/>
      <c r="M469"/>
      <c r="N469"/>
      <c r="O469"/>
      <c r="P469"/>
    </row>
    <row r="470" spans="6:16" x14ac:dyDescent="0.35">
      <c r="F470"/>
      <c r="G470"/>
      <c r="K470"/>
      <c r="L470"/>
      <c r="M470"/>
      <c r="N470"/>
      <c r="O470"/>
      <c r="P470"/>
    </row>
    <row r="471" spans="6:16" x14ac:dyDescent="0.35">
      <c r="F471"/>
      <c r="G471"/>
      <c r="K471"/>
      <c r="L471"/>
      <c r="M471"/>
      <c r="N471"/>
      <c r="O471"/>
      <c r="P471"/>
    </row>
    <row r="472" spans="6:16" x14ac:dyDescent="0.35">
      <c r="F472"/>
      <c r="G472"/>
      <c r="K472"/>
      <c r="L472"/>
      <c r="M472"/>
      <c r="N472"/>
      <c r="O472"/>
      <c r="P472"/>
    </row>
    <row r="473" spans="6:16" x14ac:dyDescent="0.35">
      <c r="F473"/>
      <c r="G473"/>
      <c r="K473"/>
      <c r="L473"/>
      <c r="M473"/>
      <c r="N473"/>
      <c r="O473"/>
      <c r="P473"/>
    </row>
    <row r="474" spans="6:16" x14ac:dyDescent="0.35">
      <c r="F474"/>
      <c r="G474"/>
      <c r="K474"/>
      <c r="L474"/>
      <c r="M474"/>
      <c r="N474"/>
      <c r="O474"/>
      <c r="P474"/>
    </row>
    <row r="475" spans="6:16" x14ac:dyDescent="0.35">
      <c r="F475"/>
      <c r="G475"/>
      <c r="K475"/>
      <c r="L475"/>
      <c r="M475"/>
      <c r="N475"/>
      <c r="O475"/>
      <c r="P475"/>
    </row>
    <row r="476" spans="6:16" x14ac:dyDescent="0.35">
      <c r="F476"/>
      <c r="G476"/>
      <c r="K476"/>
      <c r="L476"/>
      <c r="M476"/>
      <c r="N476"/>
      <c r="O476"/>
      <c r="P476"/>
    </row>
    <row r="477" spans="6:16" x14ac:dyDescent="0.35">
      <c r="F477"/>
      <c r="G477"/>
      <c r="K477"/>
      <c r="L477"/>
      <c r="M477"/>
      <c r="N477"/>
      <c r="O477"/>
      <c r="P477"/>
    </row>
    <row r="478" spans="6:16" x14ac:dyDescent="0.35">
      <c r="F478"/>
      <c r="G478"/>
      <c r="K478"/>
      <c r="L478"/>
      <c r="M478"/>
      <c r="N478"/>
      <c r="O478"/>
      <c r="P478"/>
    </row>
    <row r="479" spans="6:16" x14ac:dyDescent="0.35">
      <c r="F479"/>
      <c r="G479"/>
      <c r="K479"/>
      <c r="L479"/>
      <c r="M479"/>
      <c r="N479"/>
      <c r="O479"/>
      <c r="P479"/>
    </row>
    <row r="480" spans="6:16" x14ac:dyDescent="0.35">
      <c r="F480"/>
      <c r="G480"/>
      <c r="K480"/>
      <c r="L480"/>
      <c r="M480"/>
      <c r="N480"/>
      <c r="O480"/>
      <c r="P480"/>
    </row>
    <row r="481" spans="6:16" x14ac:dyDescent="0.35">
      <c r="F481"/>
      <c r="G481"/>
      <c r="K481"/>
      <c r="L481"/>
      <c r="M481"/>
      <c r="N481"/>
      <c r="O481"/>
      <c r="P481"/>
    </row>
    <row r="482" spans="6:16" x14ac:dyDescent="0.35">
      <c r="F482"/>
      <c r="G482"/>
      <c r="K482"/>
      <c r="L482"/>
      <c r="M482"/>
      <c r="N482"/>
      <c r="O482"/>
      <c r="P482"/>
    </row>
    <row r="483" spans="6:16" x14ac:dyDescent="0.35">
      <c r="F483"/>
      <c r="G483"/>
      <c r="K483"/>
      <c r="L483"/>
      <c r="M483"/>
      <c r="N483"/>
      <c r="O483"/>
      <c r="P483"/>
    </row>
    <row r="484" spans="6:16" x14ac:dyDescent="0.35">
      <c r="F484"/>
      <c r="G484"/>
      <c r="K484"/>
      <c r="L484"/>
      <c r="M484"/>
      <c r="N484"/>
      <c r="O484"/>
      <c r="P484"/>
    </row>
    <row r="485" spans="6:16" x14ac:dyDescent="0.35">
      <c r="F485"/>
      <c r="G485"/>
      <c r="K485"/>
      <c r="L485"/>
      <c r="M485"/>
      <c r="N485"/>
      <c r="O485"/>
      <c r="P485"/>
    </row>
    <row r="486" spans="6:16" x14ac:dyDescent="0.35">
      <c r="F486"/>
      <c r="G486"/>
      <c r="K486"/>
      <c r="L486"/>
      <c r="M486"/>
      <c r="N486"/>
      <c r="O486"/>
      <c r="P486"/>
    </row>
    <row r="487" spans="6:16" x14ac:dyDescent="0.35">
      <c r="F487"/>
      <c r="G487"/>
      <c r="K487"/>
      <c r="L487"/>
      <c r="M487"/>
      <c r="N487"/>
      <c r="O487"/>
      <c r="P487"/>
    </row>
    <row r="488" spans="6:16" x14ac:dyDescent="0.35">
      <c r="F488"/>
      <c r="G488"/>
      <c r="K488"/>
      <c r="L488"/>
      <c r="M488"/>
      <c r="N488"/>
      <c r="O488"/>
      <c r="P488"/>
    </row>
    <row r="489" spans="6:16" x14ac:dyDescent="0.35">
      <c r="F489"/>
      <c r="G489"/>
      <c r="K489"/>
      <c r="L489"/>
      <c r="M489"/>
      <c r="N489"/>
      <c r="O489"/>
      <c r="P489"/>
    </row>
    <row r="490" spans="6:16" x14ac:dyDescent="0.35">
      <c r="F490"/>
      <c r="G490"/>
      <c r="K490"/>
      <c r="L490"/>
      <c r="M490"/>
      <c r="N490"/>
      <c r="O490"/>
      <c r="P490"/>
    </row>
    <row r="491" spans="6:16" x14ac:dyDescent="0.35">
      <c r="F491"/>
      <c r="G491"/>
      <c r="K491"/>
      <c r="L491"/>
      <c r="M491"/>
      <c r="N491"/>
      <c r="O491"/>
      <c r="P491"/>
    </row>
    <row r="492" spans="6:16" x14ac:dyDescent="0.35">
      <c r="F492"/>
      <c r="G492"/>
      <c r="K492"/>
      <c r="L492"/>
      <c r="M492"/>
      <c r="N492"/>
      <c r="O492"/>
      <c r="P492"/>
    </row>
    <row r="493" spans="6:16" x14ac:dyDescent="0.35">
      <c r="F493"/>
      <c r="G493"/>
      <c r="K493"/>
      <c r="L493"/>
      <c r="M493"/>
      <c r="N493"/>
      <c r="O493"/>
      <c r="P493"/>
    </row>
    <row r="494" spans="6:16" x14ac:dyDescent="0.35">
      <c r="F494"/>
      <c r="G494"/>
      <c r="K494"/>
      <c r="L494"/>
      <c r="M494"/>
      <c r="N494"/>
      <c r="O494"/>
      <c r="P494"/>
    </row>
    <row r="495" spans="6:16" x14ac:dyDescent="0.35">
      <c r="F495"/>
      <c r="G495"/>
      <c r="K495"/>
      <c r="L495"/>
      <c r="M495"/>
      <c r="N495"/>
      <c r="O495"/>
      <c r="P495"/>
    </row>
    <row r="496" spans="6:16" x14ac:dyDescent="0.35">
      <c r="F496"/>
      <c r="G496"/>
      <c r="K496"/>
      <c r="L496"/>
      <c r="M496"/>
      <c r="N496"/>
      <c r="O496"/>
      <c r="P496"/>
    </row>
    <row r="497" spans="6:16" x14ac:dyDescent="0.35">
      <c r="F497"/>
      <c r="G497"/>
      <c r="K497"/>
      <c r="L497"/>
      <c r="M497"/>
      <c r="N497"/>
      <c r="O497"/>
      <c r="P497"/>
    </row>
    <row r="498" spans="6:16" x14ac:dyDescent="0.35">
      <c r="F498"/>
      <c r="G498"/>
      <c r="K498"/>
      <c r="L498"/>
      <c r="M498"/>
      <c r="N498"/>
      <c r="O498"/>
      <c r="P498"/>
    </row>
    <row r="499" spans="6:16" x14ac:dyDescent="0.35">
      <c r="F499"/>
      <c r="G499"/>
      <c r="K499"/>
      <c r="L499"/>
      <c r="M499"/>
      <c r="N499"/>
      <c r="O499"/>
      <c r="P499"/>
    </row>
    <row r="500" spans="6:16" x14ac:dyDescent="0.35">
      <c r="F500"/>
      <c r="G500"/>
      <c r="K500"/>
      <c r="L500"/>
      <c r="M500"/>
      <c r="N500"/>
      <c r="O500"/>
      <c r="P500"/>
    </row>
    <row r="501" spans="6:16" x14ac:dyDescent="0.35">
      <c r="F501"/>
      <c r="G501"/>
      <c r="K501"/>
      <c r="L501"/>
      <c r="M501"/>
      <c r="N501"/>
      <c r="O501"/>
      <c r="P501"/>
    </row>
    <row r="502" spans="6:16" x14ac:dyDescent="0.35">
      <c r="F502"/>
      <c r="G502"/>
      <c r="K502"/>
      <c r="L502"/>
      <c r="M502"/>
      <c r="N502"/>
      <c r="O502"/>
      <c r="P502"/>
    </row>
    <row r="503" spans="6:16" x14ac:dyDescent="0.35">
      <c r="F503"/>
      <c r="G503"/>
      <c r="K503"/>
      <c r="L503"/>
      <c r="M503"/>
      <c r="N503"/>
      <c r="O503"/>
      <c r="P503"/>
    </row>
    <row r="504" spans="6:16" x14ac:dyDescent="0.35">
      <c r="F504"/>
      <c r="G504"/>
      <c r="K504"/>
      <c r="L504"/>
      <c r="M504"/>
      <c r="N504"/>
      <c r="O504"/>
      <c r="P504"/>
    </row>
    <row r="505" spans="6:16" x14ac:dyDescent="0.35">
      <c r="F505"/>
      <c r="G505"/>
      <c r="K505"/>
      <c r="L505"/>
      <c r="M505"/>
      <c r="N505"/>
      <c r="O505"/>
      <c r="P505"/>
    </row>
    <row r="506" spans="6:16" x14ac:dyDescent="0.35">
      <c r="F506"/>
      <c r="G506"/>
      <c r="K506"/>
      <c r="L506"/>
      <c r="M506"/>
      <c r="N506"/>
      <c r="O506"/>
      <c r="P506"/>
    </row>
    <row r="507" spans="6:16" x14ac:dyDescent="0.35">
      <c r="F507"/>
      <c r="G507"/>
      <c r="K507"/>
      <c r="L507"/>
      <c r="M507"/>
      <c r="N507"/>
      <c r="O507"/>
      <c r="P507"/>
    </row>
    <row r="508" spans="6:16" x14ac:dyDescent="0.35">
      <c r="F508"/>
      <c r="G508"/>
      <c r="K508"/>
      <c r="L508"/>
      <c r="M508"/>
      <c r="N508"/>
      <c r="O508"/>
      <c r="P508"/>
    </row>
    <row r="509" spans="6:16" x14ac:dyDescent="0.35">
      <c r="F509"/>
      <c r="G509"/>
      <c r="K509"/>
      <c r="L509"/>
      <c r="M509"/>
      <c r="N509"/>
      <c r="O509"/>
      <c r="P509"/>
    </row>
    <row r="510" spans="6:16" x14ac:dyDescent="0.35">
      <c r="F510"/>
      <c r="G510"/>
      <c r="K510"/>
      <c r="L510"/>
      <c r="M510"/>
      <c r="N510"/>
      <c r="O510"/>
      <c r="P510"/>
    </row>
    <row r="511" spans="6:16" x14ac:dyDescent="0.35">
      <c r="F511"/>
      <c r="G511"/>
      <c r="K511"/>
      <c r="L511"/>
      <c r="M511"/>
      <c r="N511"/>
      <c r="O511"/>
      <c r="P511"/>
    </row>
    <row r="512" spans="6:16" x14ac:dyDescent="0.35">
      <c r="F512"/>
      <c r="G512"/>
      <c r="K512"/>
      <c r="L512"/>
      <c r="M512"/>
      <c r="N512"/>
      <c r="O512"/>
      <c r="P512"/>
    </row>
    <row r="513" spans="6:16" x14ac:dyDescent="0.35">
      <c r="F513"/>
      <c r="G513"/>
      <c r="K513"/>
      <c r="L513"/>
      <c r="M513"/>
      <c r="N513"/>
      <c r="O513"/>
      <c r="P513"/>
    </row>
    <row r="514" spans="6:16" x14ac:dyDescent="0.35">
      <c r="F514"/>
      <c r="G514"/>
      <c r="K514"/>
      <c r="L514"/>
      <c r="M514"/>
      <c r="N514"/>
      <c r="O514"/>
      <c r="P514"/>
    </row>
    <row r="515" spans="6:16" x14ac:dyDescent="0.35">
      <c r="F515"/>
      <c r="G515"/>
      <c r="K515"/>
      <c r="L515"/>
      <c r="M515"/>
      <c r="N515"/>
      <c r="O515"/>
      <c r="P515"/>
    </row>
    <row r="516" spans="6:16" x14ac:dyDescent="0.35">
      <c r="F516"/>
      <c r="G516"/>
      <c r="K516"/>
      <c r="L516"/>
      <c r="M516"/>
      <c r="N516"/>
      <c r="O516"/>
      <c r="P516"/>
    </row>
    <row r="517" spans="6:16" x14ac:dyDescent="0.35">
      <c r="F517"/>
      <c r="G517"/>
      <c r="K517"/>
      <c r="L517"/>
      <c r="M517"/>
      <c r="N517"/>
      <c r="O517"/>
      <c r="P517"/>
    </row>
    <row r="518" spans="6:16" x14ac:dyDescent="0.35">
      <c r="F518"/>
      <c r="G518"/>
      <c r="K518"/>
      <c r="L518"/>
      <c r="M518"/>
      <c r="N518"/>
      <c r="O518"/>
      <c r="P518"/>
    </row>
    <row r="519" spans="6:16" x14ac:dyDescent="0.35">
      <c r="F519"/>
      <c r="G519"/>
      <c r="K519"/>
      <c r="L519"/>
      <c r="M519"/>
      <c r="N519"/>
      <c r="O519"/>
      <c r="P519"/>
    </row>
    <row r="520" spans="6:16" x14ac:dyDescent="0.35">
      <c r="F520"/>
      <c r="G520"/>
      <c r="K520"/>
      <c r="L520"/>
      <c r="M520"/>
      <c r="N520"/>
      <c r="O520"/>
      <c r="P520"/>
    </row>
    <row r="521" spans="6:16" x14ac:dyDescent="0.35">
      <c r="F521"/>
      <c r="G521"/>
      <c r="K521"/>
      <c r="L521"/>
      <c r="M521"/>
      <c r="N521"/>
      <c r="O521"/>
      <c r="P521"/>
    </row>
    <row r="522" spans="6:16" x14ac:dyDescent="0.35">
      <c r="F522"/>
      <c r="G522"/>
      <c r="K522"/>
      <c r="L522"/>
      <c r="M522"/>
      <c r="N522"/>
      <c r="O522"/>
      <c r="P522"/>
    </row>
    <row r="523" spans="6:16" x14ac:dyDescent="0.35">
      <c r="F523"/>
      <c r="G523"/>
      <c r="K523"/>
      <c r="L523"/>
      <c r="M523"/>
      <c r="N523"/>
      <c r="O523"/>
      <c r="P523"/>
    </row>
    <row r="524" spans="6:16" x14ac:dyDescent="0.35">
      <c r="F524"/>
      <c r="G524"/>
      <c r="K524"/>
      <c r="L524"/>
      <c r="M524"/>
      <c r="N524"/>
      <c r="O524"/>
      <c r="P524"/>
    </row>
    <row r="525" spans="6:16" x14ac:dyDescent="0.35">
      <c r="F525"/>
      <c r="G525"/>
      <c r="K525"/>
      <c r="L525"/>
      <c r="M525"/>
      <c r="N525"/>
      <c r="O525"/>
      <c r="P525"/>
    </row>
    <row r="526" spans="6:16" x14ac:dyDescent="0.35">
      <c r="F526"/>
      <c r="G526"/>
      <c r="K526"/>
      <c r="L526"/>
      <c r="M526"/>
      <c r="N526"/>
      <c r="O526"/>
      <c r="P526"/>
    </row>
    <row r="527" spans="6:16" x14ac:dyDescent="0.35">
      <c r="F527"/>
      <c r="G527"/>
      <c r="K527"/>
      <c r="L527"/>
      <c r="M527"/>
      <c r="N527"/>
      <c r="O527"/>
      <c r="P527"/>
    </row>
    <row r="528" spans="6:16" x14ac:dyDescent="0.35">
      <c r="F528"/>
      <c r="G528"/>
      <c r="K528"/>
      <c r="L528"/>
      <c r="M528"/>
      <c r="N528"/>
      <c r="O528"/>
      <c r="P528"/>
    </row>
    <row r="529" spans="6:16" x14ac:dyDescent="0.35">
      <c r="F529"/>
      <c r="G529"/>
      <c r="K529"/>
      <c r="L529"/>
      <c r="M529"/>
      <c r="N529"/>
      <c r="O529"/>
      <c r="P529"/>
    </row>
    <row r="530" spans="6:16" x14ac:dyDescent="0.35">
      <c r="F530"/>
      <c r="G530"/>
      <c r="K530"/>
      <c r="L530"/>
      <c r="M530"/>
      <c r="N530"/>
      <c r="O530"/>
      <c r="P530"/>
    </row>
    <row r="531" spans="6:16" x14ac:dyDescent="0.35">
      <c r="F531"/>
      <c r="G531"/>
      <c r="K531"/>
      <c r="L531"/>
      <c r="M531"/>
      <c r="N531"/>
      <c r="O531"/>
      <c r="P531"/>
    </row>
    <row r="532" spans="6:16" x14ac:dyDescent="0.35">
      <c r="F532"/>
      <c r="G532"/>
      <c r="K532"/>
      <c r="L532"/>
      <c r="M532"/>
      <c r="N532"/>
      <c r="O532"/>
      <c r="P532"/>
    </row>
    <row r="533" spans="6:16" x14ac:dyDescent="0.35">
      <c r="F533"/>
      <c r="G533"/>
      <c r="K533"/>
      <c r="L533"/>
      <c r="M533"/>
      <c r="N533"/>
      <c r="O533"/>
      <c r="P533"/>
    </row>
    <row r="534" spans="6:16" x14ac:dyDescent="0.35">
      <c r="F534"/>
      <c r="G534"/>
      <c r="K534"/>
      <c r="L534"/>
      <c r="M534"/>
      <c r="N534"/>
      <c r="O534"/>
      <c r="P534"/>
    </row>
    <row r="535" spans="6:16" x14ac:dyDescent="0.35">
      <c r="F535"/>
      <c r="G535"/>
      <c r="K535"/>
      <c r="L535"/>
      <c r="M535"/>
      <c r="N535"/>
      <c r="O535"/>
      <c r="P535"/>
    </row>
    <row r="536" spans="6:16" x14ac:dyDescent="0.35">
      <c r="F536"/>
      <c r="G536"/>
      <c r="K536"/>
      <c r="L536"/>
      <c r="M536"/>
      <c r="N536"/>
      <c r="O536"/>
      <c r="P536"/>
    </row>
    <row r="537" spans="6:16" x14ac:dyDescent="0.35">
      <c r="F537"/>
      <c r="G537"/>
      <c r="K537"/>
      <c r="L537"/>
      <c r="M537"/>
      <c r="N537"/>
      <c r="O537"/>
      <c r="P537"/>
    </row>
    <row r="538" spans="6:16" x14ac:dyDescent="0.35">
      <c r="F538"/>
      <c r="G538"/>
      <c r="K538"/>
      <c r="L538"/>
      <c r="M538"/>
      <c r="N538"/>
      <c r="O538"/>
      <c r="P538"/>
    </row>
    <row r="539" spans="6:16" x14ac:dyDescent="0.35">
      <c r="F539"/>
      <c r="G539"/>
      <c r="K539"/>
      <c r="L539"/>
      <c r="M539"/>
      <c r="N539"/>
      <c r="O539"/>
      <c r="P539"/>
    </row>
    <row r="540" spans="6:16" x14ac:dyDescent="0.35">
      <c r="F540"/>
      <c r="G540"/>
      <c r="K540"/>
      <c r="L540"/>
      <c r="M540"/>
      <c r="N540"/>
      <c r="O540"/>
      <c r="P540"/>
    </row>
    <row r="541" spans="6:16" x14ac:dyDescent="0.35">
      <c r="F541"/>
      <c r="G541"/>
      <c r="K541"/>
      <c r="L541"/>
      <c r="M541"/>
      <c r="N541"/>
      <c r="O541"/>
      <c r="P541"/>
    </row>
    <row r="542" spans="6:16" x14ac:dyDescent="0.35">
      <c r="F542"/>
      <c r="G542"/>
      <c r="K542"/>
      <c r="L542"/>
      <c r="M542"/>
      <c r="N542"/>
      <c r="O542"/>
      <c r="P542"/>
    </row>
    <row r="543" spans="6:16" x14ac:dyDescent="0.35">
      <c r="F543"/>
      <c r="G543"/>
      <c r="K543"/>
      <c r="L543"/>
      <c r="M543"/>
      <c r="N543"/>
      <c r="O543"/>
      <c r="P543"/>
    </row>
    <row r="544" spans="6:16" x14ac:dyDescent="0.35">
      <c r="F544"/>
      <c r="G544"/>
      <c r="K544"/>
      <c r="L544"/>
      <c r="M544"/>
      <c r="N544"/>
      <c r="O544"/>
      <c r="P544"/>
    </row>
    <row r="545" spans="6:16" x14ac:dyDescent="0.35">
      <c r="F545"/>
      <c r="G545"/>
      <c r="K545"/>
      <c r="L545"/>
      <c r="M545"/>
      <c r="N545"/>
      <c r="O545"/>
      <c r="P545"/>
    </row>
    <row r="546" spans="6:16" x14ac:dyDescent="0.35">
      <c r="F546"/>
      <c r="G546"/>
      <c r="K546"/>
      <c r="L546"/>
      <c r="M546"/>
      <c r="N546"/>
      <c r="O546"/>
      <c r="P546"/>
    </row>
  </sheetData>
  <mergeCells count="2">
    <mergeCell ref="A1:C1"/>
    <mergeCell ref="H1:J1"/>
  </mergeCells>
  <conditionalFormatting sqref="D1:D15 D19:D23 D94:D1048576">
    <cfRule type="cellIs" dxfId="24" priority="13" operator="equal">
      <formula>0</formula>
    </cfRule>
  </conditionalFormatting>
  <conditionalFormatting sqref="E1:E15 E94:E1048576 E19:E23">
    <cfRule type="cellIs" dxfId="23" priority="12" operator="equal">
      <formula>0</formula>
    </cfRule>
  </conditionalFormatting>
  <conditionalFormatting sqref="F1:F15 F547:F1048576">
    <cfRule type="cellIs" dxfId="22" priority="11" operator="equal">
      <formula>0</formula>
    </cfRule>
  </conditionalFormatting>
  <conditionalFormatting sqref="G1:G15 G547:G1048576">
    <cfRule type="cellIs" dxfId="21" priority="10" operator="equal">
      <formula>0</formula>
    </cfRule>
  </conditionalFormatting>
  <conditionalFormatting sqref="K1:M1">
    <cfRule type="cellIs" dxfId="20" priority="9" operator="equal">
      <formula>0</formula>
    </cfRule>
  </conditionalFormatting>
  <conditionalFormatting sqref="O1">
    <cfRule type="cellIs" dxfId="19" priority="8" operator="equal">
      <formula>0</formula>
    </cfRule>
  </conditionalFormatting>
  <conditionalFormatting sqref="P1">
    <cfRule type="cellIs" dxfId="18" priority="7" operator="equal">
      <formula>0</formula>
    </cfRule>
  </conditionalFormatting>
  <conditionalFormatting sqref="N1">
    <cfRule type="cellIs" dxfId="17" priority="6" operator="equal">
      <formula>0</formula>
    </cfRule>
  </conditionalFormatting>
  <conditionalFormatting sqref="F19:F23">
    <cfRule type="cellIs" dxfId="16" priority="5" operator="equal">
      <formula>0</formula>
    </cfRule>
  </conditionalFormatting>
  <conditionalFormatting sqref="N18">
    <cfRule type="cellIs" dxfId="15" priority="1" operator="equal">
      <formula>0</formula>
    </cfRule>
  </conditionalFormatting>
  <conditionalFormatting sqref="K18:M18">
    <cfRule type="cellIs" dxfId="14" priority="4" operator="equal">
      <formula>0</formula>
    </cfRule>
  </conditionalFormatting>
  <conditionalFormatting sqref="O18">
    <cfRule type="cellIs" dxfId="13" priority="3" operator="equal">
      <formula>0</formula>
    </cfRule>
  </conditionalFormatting>
  <conditionalFormatting sqref="P18">
    <cfRule type="cellIs" dxfId="12" priority="2"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07FCA-F509-4E49-97C9-20D3A3DB3AFB}">
  <dimension ref="A1:R29"/>
  <sheetViews>
    <sheetView workbookViewId="0">
      <selection activeCell="F10" sqref="F10"/>
    </sheetView>
  </sheetViews>
  <sheetFormatPr defaultRowHeight="14.5" x14ac:dyDescent="0.35"/>
  <cols>
    <col min="2" max="3" width="6.1796875" customWidth="1"/>
    <col min="4" max="5" width="19.7265625" customWidth="1"/>
    <col min="7" max="8" width="6.1796875" customWidth="1"/>
    <col min="9" max="9" width="6.1796875" style="22" customWidth="1"/>
    <col min="10" max="10" width="19.7265625" style="22" customWidth="1"/>
    <col min="11" max="11" width="19.7265625" customWidth="1"/>
    <col min="17" max="18" width="31.7265625" style="22" customWidth="1"/>
  </cols>
  <sheetData>
    <row r="1" spans="1:18" ht="77.5" x14ac:dyDescent="0.35">
      <c r="A1" s="11" t="s">
        <v>22</v>
      </c>
      <c r="B1" s="91" t="s">
        <v>11</v>
      </c>
      <c r="C1" s="90" t="s">
        <v>12</v>
      </c>
      <c r="D1" s="3" t="s">
        <v>24</v>
      </c>
      <c r="E1" s="3" t="s">
        <v>122</v>
      </c>
      <c r="F1" s="14" t="s">
        <v>23</v>
      </c>
      <c r="G1" s="17" t="s">
        <v>13</v>
      </c>
      <c r="H1" s="91" t="s">
        <v>11</v>
      </c>
      <c r="I1" s="90" t="s">
        <v>12</v>
      </c>
      <c r="J1" s="3" t="s">
        <v>25</v>
      </c>
      <c r="K1" s="3" t="s">
        <v>123</v>
      </c>
      <c r="Q1"/>
      <c r="R1"/>
    </row>
    <row r="2" spans="1:18" ht="15.5" x14ac:dyDescent="0.35">
      <c r="A2" s="13" t="s">
        <v>0</v>
      </c>
      <c r="B2" s="8">
        <f>IF(F16+$F$28=2, "yes", 0)</f>
        <v>0</v>
      </c>
      <c r="C2" s="8">
        <f>IF(F16+$F$29=2, "yes", 0)</f>
        <v>0</v>
      </c>
      <c r="D2" s="21"/>
      <c r="E2" s="21"/>
      <c r="F2" s="16" t="s">
        <v>0</v>
      </c>
      <c r="G2" s="9"/>
      <c r="H2" s="8">
        <f>IF(G16+$G$28=2, "yes", 0)</f>
        <v>0</v>
      </c>
      <c r="I2" s="8">
        <f>IF(G16+$G$29=2, "yes", 0)</f>
        <v>0</v>
      </c>
      <c r="J2" s="21"/>
      <c r="K2" s="21"/>
      <c r="Q2"/>
      <c r="R2"/>
    </row>
    <row r="3" spans="1:18" ht="15.5" x14ac:dyDescent="0.35">
      <c r="A3" s="12" t="s">
        <v>1</v>
      </c>
      <c r="B3" s="8">
        <f>IF(F17+$F$28=2, "yes", 0)</f>
        <v>0</v>
      </c>
      <c r="C3" s="8">
        <f>IF(F17+$F$29=2, "yes", 0)</f>
        <v>0</v>
      </c>
      <c r="D3" s="21"/>
      <c r="E3" s="21"/>
      <c r="F3" s="15" t="s">
        <v>1</v>
      </c>
      <c r="G3" s="9"/>
      <c r="H3" s="8">
        <f>IF(G17+$G$28=2, "yes", 0)</f>
        <v>0</v>
      </c>
      <c r="I3" s="8">
        <f>IF(G17+$G$29=2, "yes", 0)</f>
        <v>0</v>
      </c>
      <c r="J3" s="21"/>
      <c r="K3" s="21"/>
      <c r="Q3"/>
      <c r="R3"/>
    </row>
    <row r="4" spans="1:18" ht="15.5" x14ac:dyDescent="0.35">
      <c r="A4" s="12" t="s">
        <v>2</v>
      </c>
      <c r="B4" s="8">
        <f>IF(F18+$F$28=2, "yes", 0)</f>
        <v>0</v>
      </c>
      <c r="C4" s="8">
        <f>IF(F18+$F$29=2, "yes", 0)</f>
        <v>0</v>
      </c>
      <c r="D4" s="21"/>
      <c r="E4" s="21"/>
      <c r="F4" s="15" t="s">
        <v>2</v>
      </c>
      <c r="G4" s="8">
        <f>IF(G18+$G$27=2, "yes", 0)</f>
        <v>0</v>
      </c>
      <c r="H4" s="8">
        <f>IF(G18+$G$28=2, "yes", 0)</f>
        <v>0</v>
      </c>
      <c r="I4" s="8">
        <f>IF(G18+$G$29=2, "yes", 0)</f>
        <v>0</v>
      </c>
      <c r="J4" s="21"/>
      <c r="K4" s="21"/>
      <c r="Q4"/>
      <c r="R4"/>
    </row>
    <row r="5" spans="1:18" ht="15.5" x14ac:dyDescent="0.35">
      <c r="A5" s="12" t="s">
        <v>3</v>
      </c>
      <c r="B5" s="8">
        <f>IF(F19+$F$28=2, "yes", 0)</f>
        <v>0</v>
      </c>
      <c r="C5" s="8">
        <f>IF(F19+$F$29=2, "yes", 0)</f>
        <v>0</v>
      </c>
      <c r="D5" s="21"/>
      <c r="E5" s="21"/>
      <c r="F5" s="15" t="s">
        <v>3</v>
      </c>
      <c r="G5" s="8">
        <f>IF(G19+$G$27=2, "yes", 0)</f>
        <v>0</v>
      </c>
      <c r="H5" s="8">
        <f>IF(G19+$G$28=2, "yes", 0)</f>
        <v>0</v>
      </c>
      <c r="I5" s="8">
        <f>IF(G19+$G$29=2, "yes", 0)</f>
        <v>0</v>
      </c>
      <c r="J5" s="21"/>
      <c r="K5" s="21"/>
      <c r="Q5"/>
      <c r="R5"/>
    </row>
    <row r="6" spans="1:18" ht="15.5" x14ac:dyDescent="0.35">
      <c r="A6" s="90" t="s">
        <v>4</v>
      </c>
      <c r="B6" s="9"/>
      <c r="C6" s="8" t="str">
        <f>IF(F20+$F$29=2, "yes", 0)</f>
        <v>yes</v>
      </c>
      <c r="D6" s="21"/>
      <c r="E6" s="21"/>
      <c r="F6" s="90" t="s">
        <v>4</v>
      </c>
      <c r="G6" s="8">
        <f>IF(G20+$G$27=2, "yes", 0)</f>
        <v>0</v>
      </c>
      <c r="H6" s="9"/>
      <c r="I6" s="8" t="str">
        <f>IF(G20+$G$29=2, "yes", 0)</f>
        <v>yes</v>
      </c>
      <c r="J6" s="21"/>
      <c r="K6" s="21"/>
      <c r="Q6"/>
      <c r="R6"/>
    </row>
    <row r="7" spans="1:18" ht="15.5" x14ac:dyDescent="0.35">
      <c r="A7" s="12" t="s">
        <v>5</v>
      </c>
      <c r="B7" s="9"/>
      <c r="C7" s="9"/>
      <c r="D7" s="21"/>
      <c r="E7" s="21"/>
      <c r="F7" s="15" t="s">
        <v>5</v>
      </c>
      <c r="G7" s="9"/>
      <c r="H7" s="9"/>
      <c r="I7" s="9"/>
      <c r="J7" s="21"/>
      <c r="K7" s="21"/>
      <c r="Q7"/>
      <c r="R7"/>
    </row>
    <row r="8" spans="1:18" ht="15.5" x14ac:dyDescent="0.35">
      <c r="A8" s="12" t="s">
        <v>6</v>
      </c>
      <c r="B8" s="8">
        <f>IF(F22+$F$28=2, "yes", 0)</f>
        <v>0</v>
      </c>
      <c r="C8" s="8">
        <f>IF(F22+$F$29=2, "yes", 0)</f>
        <v>0</v>
      </c>
      <c r="D8" s="21"/>
      <c r="E8" s="21"/>
      <c r="F8" s="15" t="s">
        <v>6</v>
      </c>
      <c r="G8" s="8">
        <f>IF(G22+$G$27=2, "yes", 0)</f>
        <v>0</v>
      </c>
      <c r="H8" s="8">
        <f>IF(G22+$G$28=2, "yes", 0)</f>
        <v>0</v>
      </c>
      <c r="I8" s="8">
        <f>IF(G22+$G$29=2, "yes", 0)</f>
        <v>0</v>
      </c>
      <c r="J8" s="21"/>
      <c r="K8" s="21"/>
      <c r="Q8"/>
      <c r="R8"/>
    </row>
    <row r="9" spans="1:18" ht="15.5" x14ac:dyDescent="0.35">
      <c r="A9" s="12" t="s">
        <v>7</v>
      </c>
      <c r="B9" s="9"/>
      <c r="C9" s="8">
        <f>IF(F23+$F$29=2, "yes", 0)</f>
        <v>0</v>
      </c>
      <c r="D9" s="21"/>
      <c r="E9" s="21"/>
      <c r="F9" s="15" t="s">
        <v>7</v>
      </c>
      <c r="G9" s="8">
        <f>IF(G23+$G$27=2, "yes", 0)</f>
        <v>0</v>
      </c>
      <c r="H9" s="9"/>
      <c r="I9" s="8">
        <f>IF(G23+$G$29=2, "yes", 0)</f>
        <v>0</v>
      </c>
      <c r="J9" s="21"/>
      <c r="K9" s="21"/>
      <c r="Q9"/>
      <c r="R9"/>
    </row>
    <row r="10" spans="1:18" ht="15.5" x14ac:dyDescent="0.35">
      <c r="A10" s="90" t="s">
        <v>8</v>
      </c>
      <c r="B10" s="8" t="str">
        <f>IF(F24+$F$28=2, "yes", 0)</f>
        <v>yes</v>
      </c>
      <c r="C10" s="9"/>
      <c r="D10" s="21"/>
      <c r="E10" s="21"/>
      <c r="F10" s="90" t="s">
        <v>8</v>
      </c>
      <c r="G10" s="8">
        <f>IF(G24+$G$27=2, "yes", 0)</f>
        <v>0</v>
      </c>
      <c r="H10" s="8" t="str">
        <f>IF(G24+$G$28=2, "yes", 0)</f>
        <v>yes</v>
      </c>
      <c r="I10" s="9"/>
      <c r="J10" s="21"/>
      <c r="K10" s="21"/>
      <c r="Q10"/>
      <c r="R10"/>
    </row>
    <row r="11" spans="1:18" ht="15.5" x14ac:dyDescent="0.35">
      <c r="A11" s="12" t="s">
        <v>9</v>
      </c>
      <c r="B11" s="8">
        <f>IF(F25+$F$28=2, "yes", 0)</f>
        <v>0</v>
      </c>
      <c r="C11" s="8">
        <f>IF(F25+$F$29=2, "yes", 0)</f>
        <v>0</v>
      </c>
      <c r="D11" s="21"/>
      <c r="E11" s="21"/>
      <c r="F11" s="15" t="s">
        <v>9</v>
      </c>
      <c r="G11" s="8">
        <f>IF(G25+$G$27=2, "yes", 0)</f>
        <v>0</v>
      </c>
      <c r="H11" s="8">
        <f>IF(G25+$G$28=2, "yes", 0)</f>
        <v>0</v>
      </c>
      <c r="I11" s="8">
        <f>IF(G25+$G$29=2, "yes", 0)</f>
        <v>0</v>
      </c>
      <c r="J11" s="21"/>
      <c r="K11" s="21"/>
      <c r="Q11"/>
      <c r="R11"/>
    </row>
    <row r="12" spans="1:18" ht="15.5" x14ac:dyDescent="0.35">
      <c r="A12" s="12" t="s">
        <v>10</v>
      </c>
      <c r="B12" s="8">
        <f>IF(F26+$F$28=2, "yes", 0)</f>
        <v>0</v>
      </c>
      <c r="C12" s="9"/>
      <c r="D12" s="21"/>
      <c r="E12" s="21"/>
      <c r="F12" s="15" t="s">
        <v>10</v>
      </c>
      <c r="G12" s="8">
        <f>IF(G26+$G$27=2, "yes", 0)</f>
        <v>0</v>
      </c>
      <c r="H12" s="8">
        <f>IF(G26+$G$28=2, "yes", 0)</f>
        <v>0</v>
      </c>
      <c r="I12" s="9"/>
      <c r="J12" s="21"/>
      <c r="K12" s="21"/>
      <c r="Q12"/>
      <c r="R12"/>
    </row>
    <row r="14" spans="1:18" x14ac:dyDescent="0.35">
      <c r="A14" s="113" t="s">
        <v>18</v>
      </c>
      <c r="B14" s="114"/>
      <c r="C14" s="114"/>
      <c r="D14" s="114"/>
      <c r="E14" s="114"/>
      <c r="F14" s="114"/>
      <c r="G14" s="114"/>
    </row>
    <row r="15" spans="1:18" x14ac:dyDescent="0.35">
      <c r="A15" s="18"/>
      <c r="B15" s="18" t="s">
        <v>22</v>
      </c>
      <c r="C15" s="18" t="s">
        <v>23</v>
      </c>
      <c r="D15" s="18" t="s">
        <v>22</v>
      </c>
      <c r="E15" s="18" t="s">
        <v>23</v>
      </c>
      <c r="F15" s="18" t="s">
        <v>22</v>
      </c>
      <c r="G15" s="18" t="s">
        <v>23</v>
      </c>
      <c r="I15"/>
      <c r="J15"/>
    </row>
    <row r="16" spans="1:18" ht="15.5" x14ac:dyDescent="0.35">
      <c r="A16" s="20" t="s">
        <v>0</v>
      </c>
      <c r="B16" s="18">
        <f>IF(Child_data!D2&lt;0.21, 1, 0)</f>
        <v>0</v>
      </c>
      <c r="C16" s="18">
        <f>IF(Child_data!F2&lt;0.21, 1, 0)</f>
        <v>0</v>
      </c>
      <c r="D16" s="18">
        <f>IF(OR(Child_data!R2="substitution", Child_data!R2="deletion"), 0, -1)</f>
        <v>-1</v>
      </c>
      <c r="E16" s="18">
        <f>IF(OR(Child_data!S2="substitution", Child_data!S2="deletion"), 0, -1)</f>
        <v>-1</v>
      </c>
      <c r="F16" s="18">
        <f t="shared" ref="F16:F29" si="0">B16+D16</f>
        <v>-1</v>
      </c>
      <c r="G16" s="18">
        <f t="shared" ref="G16:G29" si="1">C16+E16</f>
        <v>-1</v>
      </c>
      <c r="I16"/>
      <c r="J16"/>
    </row>
    <row r="17" spans="1:10" ht="15.5" x14ac:dyDescent="0.35">
      <c r="A17" s="19" t="s">
        <v>1</v>
      </c>
      <c r="B17" s="18">
        <f>IF(Child_data!D3&lt;0.21, 1, 0)</f>
        <v>0</v>
      </c>
      <c r="C17" s="18">
        <f>IF(Child_data!F3&lt;0.21, 1, 0)</f>
        <v>0</v>
      </c>
      <c r="D17" s="18">
        <f>IF(OR(Child_data!R3="substitution", Child_data!R3="deletion"), 0, -1)</f>
        <v>-1</v>
      </c>
      <c r="E17" s="18">
        <f>IF(OR(Child_data!S3="substitution", Child_data!S3="deletion"), 0, -1)</f>
        <v>-1</v>
      </c>
      <c r="F17" s="18">
        <f t="shared" si="0"/>
        <v>-1</v>
      </c>
      <c r="G17" s="18">
        <f t="shared" si="1"/>
        <v>-1</v>
      </c>
      <c r="I17"/>
      <c r="J17"/>
    </row>
    <row r="18" spans="1:10" ht="15.5" x14ac:dyDescent="0.35">
      <c r="A18" s="19" t="s">
        <v>2</v>
      </c>
      <c r="B18" s="18">
        <f>IF(Child_data!D4&lt;0.21, 1, 0)</f>
        <v>0</v>
      </c>
      <c r="C18" s="18">
        <f>IF(Child_data!F4&lt;0.21, 1, 0)</f>
        <v>0</v>
      </c>
      <c r="D18" s="18">
        <f>IF(OR(Child_data!R4="substitution", Child_data!R4="deletion"), 0, -1)</f>
        <v>-1</v>
      </c>
      <c r="E18" s="18">
        <f>IF(OR(Child_data!S4="substitution", Child_data!S4="deletion"), 0, -1)</f>
        <v>-1</v>
      </c>
      <c r="F18" s="18">
        <f t="shared" si="0"/>
        <v>-1</v>
      </c>
      <c r="G18" s="18">
        <f t="shared" si="1"/>
        <v>-1</v>
      </c>
      <c r="I18"/>
      <c r="J18"/>
    </row>
    <row r="19" spans="1:10" ht="15.5" x14ac:dyDescent="0.35">
      <c r="A19" s="19" t="s">
        <v>3</v>
      </c>
      <c r="B19" s="18">
        <f>IF(Child_data!D5&lt;0.21, 1, 0)</f>
        <v>0</v>
      </c>
      <c r="C19" s="18">
        <f>IF(Child_data!F5&lt;0.21, 1, 0)</f>
        <v>0</v>
      </c>
      <c r="D19" s="18">
        <f>IF(OR(Child_data!R5="substitution", Child_data!R5="deletion"), 0, -1)</f>
        <v>-1</v>
      </c>
      <c r="E19" s="18">
        <f>IF(OR(Child_data!S5="substitution", Child_data!S5="deletion"), 0, -1)</f>
        <v>-1</v>
      </c>
      <c r="F19" s="18">
        <f t="shared" si="0"/>
        <v>-1</v>
      </c>
      <c r="G19" s="18">
        <f t="shared" si="1"/>
        <v>-1</v>
      </c>
      <c r="I19"/>
      <c r="J19"/>
    </row>
    <row r="20" spans="1:10" ht="15.5" x14ac:dyDescent="0.35">
      <c r="A20" s="19" t="s">
        <v>4</v>
      </c>
      <c r="B20" s="18">
        <f>IF(Child_data!D6&lt;0.21, 1, 0)</f>
        <v>1</v>
      </c>
      <c r="C20" s="18">
        <f>IF(Child_data!F6&lt;0.21, 1, 0)</f>
        <v>1</v>
      </c>
      <c r="D20" s="18">
        <f>IF(OR(Child_data!R6="substitution", Child_data!R6="deletion"), 0, -1)</f>
        <v>0</v>
      </c>
      <c r="E20" s="18">
        <f>IF(OR(Child_data!S6="substitution", Child_data!S6="deletion"), 0, -1)</f>
        <v>0</v>
      </c>
      <c r="F20" s="18">
        <f t="shared" si="0"/>
        <v>1</v>
      </c>
      <c r="G20" s="18">
        <f t="shared" si="1"/>
        <v>1</v>
      </c>
      <c r="I20"/>
      <c r="J20"/>
    </row>
    <row r="21" spans="1:10" ht="15.5" x14ac:dyDescent="0.35">
      <c r="A21" s="19" t="s">
        <v>5</v>
      </c>
      <c r="B21" s="18">
        <f>IF(Child_data!D7&lt;0.21, 1, 0)</f>
        <v>1</v>
      </c>
      <c r="C21" s="18">
        <f>IF(Child_data!F7&lt;0.21, 1, 0)</f>
        <v>1</v>
      </c>
      <c r="D21" s="18">
        <f>IF(OR(Child_data!R7="substitution", Child_data!R7="deletion"), 0, -1)</f>
        <v>0</v>
      </c>
      <c r="E21" s="18">
        <f>IF(OR(Child_data!S7="substitution", Child_data!S7="deletion"), 0, -1)</f>
        <v>0</v>
      </c>
      <c r="F21" s="18">
        <f t="shared" si="0"/>
        <v>1</v>
      </c>
      <c r="G21" s="18">
        <f t="shared" si="1"/>
        <v>1</v>
      </c>
      <c r="I21"/>
      <c r="J21"/>
    </row>
    <row r="22" spans="1:10" ht="15.5" x14ac:dyDescent="0.35">
      <c r="A22" s="19" t="s">
        <v>6</v>
      </c>
      <c r="B22" s="18">
        <f>IF(Child_data!D8&lt;0.21, 1, 0)</f>
        <v>0</v>
      </c>
      <c r="C22" s="18">
        <f>IF(Child_data!F8&lt;0.21, 1, 0)</f>
        <v>0</v>
      </c>
      <c r="D22" s="18">
        <f>IF(OR(Child_data!R8="substitution", Child_data!R8="deletion"), 0, -1)</f>
        <v>-1</v>
      </c>
      <c r="E22" s="18">
        <f>IF(OR(Child_data!S8="substitution", Child_data!S8="deletion"), 0, -1)</f>
        <v>-1</v>
      </c>
      <c r="F22" s="18">
        <f t="shared" si="0"/>
        <v>-1</v>
      </c>
      <c r="G22" s="18">
        <f t="shared" si="1"/>
        <v>-1</v>
      </c>
      <c r="I22"/>
      <c r="J22"/>
    </row>
    <row r="23" spans="1:10" ht="15.5" x14ac:dyDescent="0.35">
      <c r="A23" s="19" t="s">
        <v>7</v>
      </c>
      <c r="B23" s="18">
        <f>IF(Child_data!D9&lt;0.21, 1, 0)</f>
        <v>0</v>
      </c>
      <c r="C23" s="18">
        <f>IF(Child_data!F9&lt;0.21, 1, 0)</f>
        <v>0</v>
      </c>
      <c r="D23" s="18">
        <f>IF(OR(Child_data!R9="substitution", Child_data!R9="deletion"), 0, -1)</f>
        <v>-1</v>
      </c>
      <c r="E23" s="18">
        <f>IF(OR(Child_data!S9="substitution", Child_data!S9="deletion"), 0, -1)</f>
        <v>-1</v>
      </c>
      <c r="F23" s="18">
        <f t="shared" si="0"/>
        <v>-1</v>
      </c>
      <c r="G23" s="18">
        <f t="shared" si="1"/>
        <v>-1</v>
      </c>
      <c r="I23"/>
      <c r="J23"/>
    </row>
    <row r="24" spans="1:10" ht="15.5" x14ac:dyDescent="0.35">
      <c r="A24" s="19" t="s">
        <v>8</v>
      </c>
      <c r="B24" s="18">
        <f>IF(Child_data!D10&lt;0.21, 1, 0)</f>
        <v>1</v>
      </c>
      <c r="C24" s="18">
        <f>IF(Child_data!F10&lt;0.21, 1, 0)</f>
        <v>1</v>
      </c>
      <c r="D24" s="18">
        <f>IF(OR(Child_data!R10="substitution", Child_data!R10="deletion"), 0, -1)</f>
        <v>0</v>
      </c>
      <c r="E24" s="18">
        <f>IF(OR(Child_data!S10="substitution", Child_data!S10="deletion"), 0, -1)</f>
        <v>0</v>
      </c>
      <c r="F24" s="18">
        <f t="shared" si="0"/>
        <v>1</v>
      </c>
      <c r="G24" s="18">
        <f t="shared" si="1"/>
        <v>1</v>
      </c>
      <c r="I24"/>
      <c r="J24"/>
    </row>
    <row r="25" spans="1:10" ht="15.5" x14ac:dyDescent="0.35">
      <c r="A25" s="19" t="s">
        <v>9</v>
      </c>
      <c r="B25" s="18">
        <f>IF(Child_data!D11&lt;0.21, 1, 0)</f>
        <v>0</v>
      </c>
      <c r="C25" s="18">
        <f>IF(Child_data!F11&lt;0.21, 1, 0)</f>
        <v>0</v>
      </c>
      <c r="D25" s="18">
        <f>IF(OR(Child_data!R11="substitution", Child_data!R11="deletion"), 0, -1)</f>
        <v>-1</v>
      </c>
      <c r="E25" s="18">
        <f>IF(OR(Child_data!S11="substitution", Child_data!S11="deletion"), 0, -1)</f>
        <v>-1</v>
      </c>
      <c r="F25" s="18">
        <f t="shared" si="0"/>
        <v>-1</v>
      </c>
      <c r="G25" s="18">
        <f t="shared" si="1"/>
        <v>-1</v>
      </c>
      <c r="I25"/>
      <c r="J25"/>
    </row>
    <row r="26" spans="1:10" ht="15.5" x14ac:dyDescent="0.35">
      <c r="A26" s="19" t="s">
        <v>10</v>
      </c>
      <c r="B26" s="18">
        <f>IF(Child_data!D12&lt;0.21, 1, 0)</f>
        <v>0</v>
      </c>
      <c r="C26" s="18">
        <f>IF(Child_data!F12&lt;0.21, 1, 0)</f>
        <v>0</v>
      </c>
      <c r="D26" s="18">
        <f>IF(OR(Child_data!R12="substitution", Child_data!R12="deletion"), 0, -1)</f>
        <v>-1</v>
      </c>
      <c r="E26" s="18">
        <f>IF(OR(Child_data!S12="substitution", Child_data!S12="deletion"), 0, -1)</f>
        <v>-1</v>
      </c>
      <c r="F26" s="18">
        <f t="shared" si="0"/>
        <v>-1</v>
      </c>
      <c r="G26" s="18">
        <f t="shared" si="1"/>
        <v>-1</v>
      </c>
      <c r="I26"/>
      <c r="J26"/>
    </row>
    <row r="27" spans="1:10" ht="15.5" x14ac:dyDescent="0.35">
      <c r="A27" s="19" t="s">
        <v>13</v>
      </c>
      <c r="B27" s="18">
        <f>IF(Child_data!D13&lt;0.21, 1, 0)</f>
        <v>0</v>
      </c>
      <c r="C27" s="18">
        <f>IF(Child_data!F13&lt;0.21, 1, 0)</f>
        <v>0</v>
      </c>
      <c r="D27" s="18">
        <f>IF(OR(Child_data!R13="substitution", Child_data!R13="deletion"), 0, -1)</f>
        <v>-1</v>
      </c>
      <c r="E27" s="18">
        <f>IF(OR(Child_data!S13="substitution", Child_data!S13="deletion"), 0, -1)</f>
        <v>-1</v>
      </c>
      <c r="F27" s="18">
        <f t="shared" si="0"/>
        <v>-1</v>
      </c>
      <c r="G27" s="18">
        <f t="shared" si="1"/>
        <v>-1</v>
      </c>
      <c r="I27"/>
      <c r="J27"/>
    </row>
    <row r="28" spans="1:10" ht="15.5" x14ac:dyDescent="0.35">
      <c r="A28" s="20" t="s">
        <v>11</v>
      </c>
      <c r="B28" s="18">
        <f>IF(Child_data!D14&lt;0.21, 1, 0)</f>
        <v>1</v>
      </c>
      <c r="C28" s="18">
        <f>IF(Child_data!F14&lt;0.21, 1, 0)</f>
        <v>1</v>
      </c>
      <c r="D28" s="18">
        <f>IF(OR(Child_data!R14="substitution", Child_data!R14="deletion"), 0, -1)</f>
        <v>0</v>
      </c>
      <c r="E28" s="18">
        <f>IF(OR(Child_data!S14="substitution", Child_data!S14="deletion"), 0, -1)</f>
        <v>0</v>
      </c>
      <c r="F28" s="18">
        <f t="shared" si="0"/>
        <v>1</v>
      </c>
      <c r="G28" s="18">
        <f t="shared" si="1"/>
        <v>1</v>
      </c>
      <c r="I28"/>
      <c r="J28"/>
    </row>
    <row r="29" spans="1:10" ht="15.5" x14ac:dyDescent="0.35">
      <c r="A29" s="19" t="s">
        <v>12</v>
      </c>
      <c r="B29" s="18">
        <f>IF(Child_data!D15&lt;0.21, 1, 0)</f>
        <v>1</v>
      </c>
      <c r="C29" s="18">
        <f>IF(Child_data!F15&lt;0.21, 1, 0)</f>
        <v>1</v>
      </c>
      <c r="D29" s="18">
        <f>IF(OR(Child_data!R15="substitution", Child_data!R15="deletion"), 0, -1)</f>
        <v>0</v>
      </c>
      <c r="E29" s="18">
        <f>IF(OR(Child_data!S15="substitution", Child_data!S15="deletion"), 0, -1)</f>
        <v>0</v>
      </c>
      <c r="F29" s="18">
        <f t="shared" si="0"/>
        <v>1</v>
      </c>
      <c r="G29" s="18">
        <f t="shared" si="1"/>
        <v>1</v>
      </c>
      <c r="I29"/>
      <c r="J29"/>
    </row>
  </sheetData>
  <mergeCells count="1">
    <mergeCell ref="A14:G14"/>
  </mergeCells>
  <conditionalFormatting sqref="B2:C12 G2:I12">
    <cfRule type="containsText" dxfId="11" priority="6" operator="containsText" text="yes">
      <formula>NOT(ISERROR(SEARCH("yes",B2)))</formula>
    </cfRule>
  </conditionalFormatting>
  <conditionalFormatting sqref="D1">
    <cfRule type="cellIs" dxfId="10" priority="4" operator="equal">
      <formula>0</formula>
    </cfRule>
  </conditionalFormatting>
  <conditionalFormatting sqref="E1">
    <cfRule type="cellIs" dxfId="9" priority="3" operator="equal">
      <formula>0</formula>
    </cfRule>
  </conditionalFormatting>
  <conditionalFormatting sqref="J1">
    <cfRule type="cellIs" dxfId="8" priority="2" operator="equal">
      <formula>0</formula>
    </cfRule>
  </conditionalFormatting>
  <conditionalFormatting sqref="K1">
    <cfRule type="cellIs" dxfId="7" priority="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90B78-6E81-424F-A861-5DF8F077BFF6}">
  <dimension ref="A1:AC130"/>
  <sheetViews>
    <sheetView workbookViewId="0">
      <selection activeCell="G2" sqref="G2"/>
    </sheetView>
  </sheetViews>
  <sheetFormatPr defaultRowHeight="15.5" x14ac:dyDescent="0.35"/>
  <cols>
    <col min="1" max="4" width="13.81640625" customWidth="1"/>
    <col min="6" max="6" width="27" style="6" customWidth="1"/>
    <col min="7" max="14" width="5.81640625" style="6" customWidth="1"/>
    <col min="15" max="25" width="4.7265625" style="6" customWidth="1"/>
    <col min="26" max="26" width="4.7265625" style="22" customWidth="1"/>
    <col min="28" max="29" width="38.26953125" style="30" customWidth="1"/>
  </cols>
  <sheetData>
    <row r="1" spans="1:29" ht="62" x14ac:dyDescent="0.35">
      <c r="A1" s="4" t="s">
        <v>14</v>
      </c>
      <c r="B1" s="4" t="s">
        <v>15</v>
      </c>
      <c r="C1" s="4" t="s">
        <v>16</v>
      </c>
      <c r="D1" s="4" t="s">
        <v>17</v>
      </c>
      <c r="F1" s="26" t="s">
        <v>126</v>
      </c>
      <c r="G1" s="116" t="s">
        <v>127</v>
      </c>
      <c r="H1" s="116"/>
      <c r="I1" s="116"/>
      <c r="J1" s="116"/>
      <c r="K1" s="116"/>
      <c r="L1" s="116"/>
      <c r="M1" s="116"/>
      <c r="N1" s="116"/>
      <c r="O1" s="116"/>
      <c r="P1" s="116"/>
      <c r="Q1" s="116"/>
      <c r="R1" s="116"/>
      <c r="S1" s="116"/>
      <c r="T1" s="116"/>
      <c r="U1" s="116"/>
      <c r="V1" s="116"/>
      <c r="W1" s="116"/>
      <c r="X1" s="116"/>
      <c r="Y1" s="116"/>
      <c r="Z1" s="116"/>
      <c r="AB1" s="28" t="s">
        <v>21</v>
      </c>
      <c r="AC1" s="28" t="s">
        <v>121</v>
      </c>
    </row>
    <row r="2" spans="1:29" x14ac:dyDescent="0.35">
      <c r="A2" s="2">
        <f>Minimal!D2</f>
        <v>0</v>
      </c>
      <c r="B2" s="2">
        <f>Minimal!E2</f>
        <v>0</v>
      </c>
      <c r="C2" s="2">
        <f>Minimal!F2</f>
        <v>0</v>
      </c>
      <c r="D2" s="2">
        <f>Minimal!G2</f>
        <v>0</v>
      </c>
      <c r="E2" s="27" t="s">
        <v>29</v>
      </c>
      <c r="F2" s="93" t="s">
        <v>114</v>
      </c>
      <c r="G2" s="94"/>
      <c r="H2" s="94"/>
      <c r="I2" s="94"/>
      <c r="J2" s="94"/>
      <c r="K2" s="94"/>
      <c r="L2" s="21"/>
      <c r="M2" s="21"/>
      <c r="N2" s="21"/>
      <c r="O2" s="21"/>
      <c r="P2" s="21"/>
      <c r="Q2" s="21"/>
      <c r="R2" s="21"/>
      <c r="S2" s="21"/>
      <c r="T2" s="21"/>
      <c r="U2" s="21"/>
      <c r="V2" s="21"/>
      <c r="W2" s="21"/>
      <c r="X2" s="21"/>
      <c r="Y2" s="21"/>
      <c r="Z2" s="31"/>
      <c r="AB2" s="29"/>
      <c r="AC2" s="29"/>
    </row>
    <row r="3" spans="1:29" x14ac:dyDescent="0.35">
      <c r="A3" s="2">
        <f>Minimal!D3</f>
        <v>0</v>
      </c>
      <c r="B3" s="2">
        <f>Minimal!E3</f>
        <v>0</v>
      </c>
      <c r="C3" s="2">
        <f>Minimal!F3</f>
        <v>0</v>
      </c>
      <c r="D3" s="2">
        <f>Minimal!G3</f>
        <v>0</v>
      </c>
      <c r="E3" s="27" t="s">
        <v>29</v>
      </c>
      <c r="F3" s="21"/>
      <c r="G3" s="21"/>
      <c r="H3" s="21"/>
      <c r="I3" s="21"/>
      <c r="J3" s="21"/>
      <c r="K3" s="21"/>
      <c r="L3" s="21"/>
      <c r="M3" s="21"/>
      <c r="N3" s="21"/>
      <c r="O3" s="21"/>
      <c r="P3" s="21"/>
      <c r="Q3" s="21"/>
      <c r="R3" s="21"/>
      <c r="S3" s="21"/>
      <c r="T3" s="21"/>
      <c r="U3" s="21"/>
      <c r="V3" s="21"/>
      <c r="W3" s="21"/>
      <c r="X3" s="21"/>
      <c r="Y3" s="21"/>
      <c r="Z3" s="31"/>
      <c r="AB3" s="29"/>
      <c r="AC3" s="29"/>
    </row>
    <row r="4" spans="1:29" x14ac:dyDescent="0.35">
      <c r="A4" s="2">
        <f>Minimal!D4</f>
        <v>0</v>
      </c>
      <c r="B4" s="2">
        <f>Minimal!E4</f>
        <v>0</v>
      </c>
      <c r="C4" s="2">
        <f>Minimal!F4</f>
        <v>0</v>
      </c>
      <c r="D4" s="2">
        <f>Minimal!G4</f>
        <v>0</v>
      </c>
      <c r="E4" s="27" t="s">
        <v>29</v>
      </c>
      <c r="F4" s="21"/>
      <c r="G4" s="21"/>
      <c r="H4" s="21"/>
      <c r="I4" s="21"/>
      <c r="J4" s="21"/>
      <c r="K4" s="21"/>
      <c r="L4" s="21"/>
      <c r="M4" s="21"/>
      <c r="N4" s="21"/>
      <c r="O4" s="21"/>
      <c r="P4" s="21"/>
      <c r="Q4" s="21"/>
      <c r="R4" s="21"/>
      <c r="S4" s="21"/>
      <c r="T4" s="21"/>
      <c r="U4" s="21"/>
      <c r="V4" s="21"/>
      <c r="W4" s="21"/>
      <c r="X4" s="21"/>
      <c r="Y4" s="21"/>
      <c r="Z4" s="31"/>
      <c r="AB4" s="29"/>
      <c r="AC4" s="29"/>
    </row>
    <row r="5" spans="1:29" x14ac:dyDescent="0.35">
      <c r="A5" s="2">
        <f>Minimal!D5</f>
        <v>0</v>
      </c>
      <c r="B5" s="2">
        <f>Minimal!E5</f>
        <v>0</v>
      </c>
      <c r="C5" s="2">
        <f>Minimal!F5</f>
        <v>0</v>
      </c>
      <c r="D5" s="2">
        <f>Minimal!G5</f>
        <v>0</v>
      </c>
      <c r="E5" s="27" t="s">
        <v>29</v>
      </c>
      <c r="F5" s="21"/>
      <c r="G5" s="21"/>
      <c r="H5" s="21"/>
      <c r="I5" s="21"/>
      <c r="J5" s="21"/>
      <c r="K5" s="21"/>
      <c r="L5" s="21"/>
      <c r="M5" s="21"/>
      <c r="N5" s="21"/>
      <c r="O5" s="21"/>
      <c r="P5" s="21"/>
      <c r="Q5" s="21"/>
      <c r="R5" s="21"/>
      <c r="S5" s="21"/>
      <c r="T5" s="21"/>
      <c r="U5" s="21"/>
      <c r="V5" s="21"/>
      <c r="W5" s="21"/>
      <c r="X5" s="21"/>
      <c r="Y5" s="21"/>
      <c r="Z5" s="31"/>
      <c r="AB5" s="29"/>
      <c r="AC5" s="29"/>
    </row>
    <row r="6" spans="1:29" x14ac:dyDescent="0.35">
      <c r="A6" s="2" t="str">
        <f>Minimal!D6</f>
        <v>T</v>
      </c>
      <c r="B6" s="2" t="str">
        <f>Minimal!E6</f>
        <v>variable</v>
      </c>
      <c r="C6" s="2" t="str">
        <f>Minimal!F6</f>
        <v>T</v>
      </c>
      <c r="D6" s="2" t="str">
        <f>Minimal!G6</f>
        <v>f</v>
      </c>
      <c r="E6" s="27" t="s">
        <v>29</v>
      </c>
      <c r="F6" s="21"/>
      <c r="G6" s="21"/>
      <c r="H6" s="21"/>
      <c r="I6" s="21"/>
      <c r="J6" s="21"/>
      <c r="K6" s="21"/>
      <c r="L6" s="21"/>
      <c r="M6" s="21"/>
      <c r="N6" s="21"/>
      <c r="O6" s="21"/>
      <c r="P6" s="21"/>
      <c r="Q6" s="21"/>
      <c r="R6" s="21"/>
      <c r="S6" s="21"/>
      <c r="T6" s="21"/>
      <c r="U6" s="21"/>
      <c r="V6" s="21"/>
      <c r="W6" s="21"/>
      <c r="X6" s="21"/>
      <c r="Y6" s="21"/>
      <c r="Z6" s="31"/>
      <c r="AB6" s="29"/>
      <c r="AC6" s="29"/>
    </row>
    <row r="7" spans="1:29" x14ac:dyDescent="0.35">
      <c r="A7" s="2" t="str">
        <f>Minimal!D7</f>
        <v>D</v>
      </c>
      <c r="B7" s="2" t="str">
        <f>Minimal!E7</f>
        <v>d</v>
      </c>
      <c r="C7" s="2" t="str">
        <f>Minimal!F7</f>
        <v>D</v>
      </c>
      <c r="D7" s="2" t="str">
        <f>Minimal!G7</f>
        <v>d</v>
      </c>
      <c r="AB7" s="29"/>
      <c r="AC7" s="29"/>
    </row>
    <row r="8" spans="1:29" x14ac:dyDescent="0.35">
      <c r="A8" s="2">
        <f>Minimal!D8</f>
        <v>0</v>
      </c>
      <c r="B8" s="2">
        <f>Minimal!E8</f>
        <v>0</v>
      </c>
      <c r="C8" s="2">
        <f>Minimal!F8</f>
        <v>0</v>
      </c>
      <c r="D8" s="2">
        <f>Minimal!G8</f>
        <v>0</v>
      </c>
      <c r="E8" s="27" t="s">
        <v>30</v>
      </c>
      <c r="F8" s="21"/>
      <c r="G8" s="21"/>
      <c r="H8" s="21"/>
      <c r="I8" s="21"/>
      <c r="J8" s="21"/>
      <c r="K8" s="21"/>
      <c r="L8" s="21"/>
      <c r="M8" s="21"/>
      <c r="N8" s="21"/>
      <c r="O8" s="21"/>
      <c r="P8" s="21"/>
      <c r="Q8" s="21"/>
      <c r="R8" s="21"/>
      <c r="S8" s="21"/>
      <c r="T8" s="21"/>
      <c r="U8" s="21"/>
      <c r="V8" s="21"/>
      <c r="W8" s="21"/>
      <c r="X8" s="21"/>
      <c r="Y8" s="21"/>
      <c r="Z8" s="31"/>
      <c r="AB8" s="29"/>
      <c r="AC8" s="29"/>
    </row>
    <row r="9" spans="1:29" x14ac:dyDescent="0.35">
      <c r="A9" s="2">
        <f>Minimal!D9</f>
        <v>0</v>
      </c>
      <c r="B9" s="2">
        <f>Minimal!E9</f>
        <v>0</v>
      </c>
      <c r="C9" s="2">
        <f>Minimal!F9</f>
        <v>0</v>
      </c>
      <c r="D9" s="2">
        <f>Minimal!G9</f>
        <v>0</v>
      </c>
      <c r="E9" s="27" t="s">
        <v>30</v>
      </c>
      <c r="F9" s="21"/>
      <c r="G9" s="21"/>
      <c r="H9" s="21"/>
      <c r="I9" s="21"/>
      <c r="J9" s="21"/>
      <c r="K9" s="21"/>
      <c r="L9" s="21"/>
      <c r="M9" s="21"/>
      <c r="N9" s="21"/>
      <c r="O9" s="21"/>
      <c r="P9" s="21"/>
      <c r="Q9" s="21"/>
      <c r="R9" s="21"/>
      <c r="S9" s="21"/>
      <c r="T9" s="21"/>
      <c r="U9" s="21"/>
      <c r="V9" s="21"/>
      <c r="W9" s="21"/>
      <c r="X9" s="21"/>
      <c r="Y9" s="21"/>
      <c r="Z9" s="31"/>
      <c r="AB9" s="29"/>
      <c r="AC9" s="29"/>
    </row>
    <row r="10" spans="1:29" x14ac:dyDescent="0.35">
      <c r="A10" s="2" t="str">
        <f>Minimal!D10</f>
        <v>S</v>
      </c>
      <c r="B10" s="2" t="str">
        <f>Minimal!E10</f>
        <v>s</v>
      </c>
      <c r="C10" s="2" t="str">
        <f>Minimal!F10</f>
        <v>S</v>
      </c>
      <c r="D10" s="2" t="str">
        <f>Minimal!G10</f>
        <v>s</v>
      </c>
      <c r="E10" s="27" t="s">
        <v>30</v>
      </c>
      <c r="F10" s="92"/>
      <c r="G10" s="21"/>
      <c r="H10" s="21"/>
      <c r="I10" s="21"/>
      <c r="J10" s="21"/>
      <c r="K10" s="21"/>
      <c r="L10" s="21"/>
      <c r="M10" s="21"/>
      <c r="N10" s="21"/>
      <c r="O10" s="21"/>
      <c r="P10" s="21"/>
      <c r="Q10" s="21"/>
      <c r="R10" s="21"/>
      <c r="S10" s="21"/>
      <c r="T10" s="21"/>
      <c r="U10" s="21"/>
      <c r="V10" s="21"/>
      <c r="W10" s="21"/>
      <c r="X10" s="21"/>
      <c r="Y10" s="21"/>
      <c r="Z10" s="31"/>
      <c r="AB10" s="29"/>
      <c r="AC10" s="29"/>
    </row>
    <row r="11" spans="1:29" x14ac:dyDescent="0.35">
      <c r="A11" s="2">
        <f>Minimal!D11</f>
        <v>0</v>
      </c>
      <c r="B11" s="2">
        <f>Minimal!E11</f>
        <v>0</v>
      </c>
      <c r="C11" s="2">
        <f>Minimal!F11</f>
        <v>0</v>
      </c>
      <c r="D11" s="2">
        <f>Minimal!G11</f>
        <v>0</v>
      </c>
      <c r="E11" s="27" t="s">
        <v>30</v>
      </c>
      <c r="F11" s="21"/>
      <c r="G11" s="21"/>
      <c r="H11" s="21"/>
      <c r="I11" s="21"/>
      <c r="J11" s="21"/>
      <c r="K11" s="21"/>
      <c r="L11" s="21"/>
      <c r="M11" s="21"/>
      <c r="N11" s="21"/>
      <c r="O11" s="21"/>
      <c r="P11" s="21"/>
      <c r="Q11" s="21"/>
      <c r="R11" s="21"/>
      <c r="S11" s="21"/>
      <c r="T11" s="21"/>
      <c r="U11" s="21"/>
      <c r="V11" s="21"/>
      <c r="W11" s="21"/>
      <c r="X11" s="21"/>
      <c r="Y11" s="21"/>
      <c r="Z11" s="31"/>
      <c r="AB11" s="29"/>
      <c r="AC11" s="29"/>
    </row>
    <row r="12" spans="1:29" x14ac:dyDescent="0.35">
      <c r="A12" s="2">
        <f>Minimal!D12</f>
        <v>0</v>
      </c>
      <c r="B12" s="2">
        <f>Minimal!E12</f>
        <v>0</v>
      </c>
      <c r="C12" s="2">
        <f>Minimal!F12</f>
        <v>0</v>
      </c>
      <c r="D12" s="2">
        <f>Minimal!G12</f>
        <v>0</v>
      </c>
      <c r="E12" s="27" t="s">
        <v>30</v>
      </c>
      <c r="F12" s="21"/>
      <c r="G12" s="21"/>
      <c r="H12" s="21"/>
      <c r="I12" s="21"/>
      <c r="J12" s="21"/>
      <c r="K12" s="21"/>
      <c r="L12" s="21"/>
      <c r="M12" s="21"/>
      <c r="N12" s="21"/>
      <c r="O12" s="21"/>
      <c r="P12" s="21"/>
      <c r="Q12" s="21"/>
      <c r="R12" s="21"/>
      <c r="S12" s="21"/>
      <c r="T12" s="21"/>
      <c r="U12" s="21"/>
      <c r="V12" s="21"/>
      <c r="W12" s="21"/>
      <c r="X12" s="21"/>
      <c r="Y12" s="21"/>
      <c r="Z12" s="31"/>
      <c r="AB12" s="29"/>
      <c r="AC12" s="29"/>
    </row>
    <row r="13" spans="1:29" x14ac:dyDescent="0.35">
      <c r="A13" s="2">
        <f>Minimal!D13</f>
        <v>0</v>
      </c>
      <c r="B13" s="2">
        <f>Minimal!E13</f>
        <v>0</v>
      </c>
      <c r="C13" s="2">
        <f>Minimal!F13</f>
        <v>0</v>
      </c>
      <c r="D13" s="2">
        <f>Minimal!G13</f>
        <v>0</v>
      </c>
      <c r="E13" s="118" t="s">
        <v>118</v>
      </c>
      <c r="F13" s="118"/>
      <c r="G13" s="118"/>
      <c r="H13" s="118"/>
      <c r="I13" s="118"/>
      <c r="J13" s="118"/>
      <c r="K13" s="118"/>
      <c r="L13" s="118"/>
      <c r="M13" s="118"/>
      <c r="N13" s="118"/>
      <c r="O13" s="118"/>
      <c r="P13" s="118"/>
      <c r="Q13" s="118"/>
      <c r="R13" s="118"/>
      <c r="S13" s="118"/>
      <c r="T13" s="118"/>
      <c r="U13" s="118"/>
      <c r="V13" s="118"/>
      <c r="W13" s="118"/>
      <c r="X13" s="118"/>
      <c r="Y13" s="118"/>
      <c r="Z13" s="118"/>
      <c r="AB13" s="29"/>
      <c r="AC13" s="29"/>
    </row>
    <row r="14" spans="1:29" x14ac:dyDescent="0.35">
      <c r="A14" s="2" t="str">
        <f>Minimal!D14</f>
        <v>l</v>
      </c>
      <c r="B14" s="2" t="str">
        <f>Minimal!E14</f>
        <v>w</v>
      </c>
      <c r="C14" s="2" t="str">
        <f>Minimal!F14</f>
        <v>l</v>
      </c>
      <c r="D14" s="2" t="str">
        <f>Minimal!G14</f>
        <v>del</v>
      </c>
      <c r="E14" s="119"/>
      <c r="F14" s="119"/>
      <c r="G14" s="119"/>
      <c r="H14" s="119"/>
      <c r="I14" s="119"/>
      <c r="J14" s="119"/>
      <c r="K14" s="119"/>
      <c r="L14" s="119"/>
      <c r="M14" s="119"/>
      <c r="N14" s="119"/>
      <c r="O14" s="119"/>
      <c r="P14" s="119"/>
      <c r="Q14" s="119"/>
      <c r="R14" s="119"/>
      <c r="S14" s="119"/>
      <c r="T14" s="119"/>
      <c r="U14" s="119"/>
      <c r="V14" s="119"/>
      <c r="W14" s="119"/>
      <c r="X14" s="119"/>
      <c r="Y14" s="119"/>
      <c r="Z14" s="119"/>
      <c r="AB14"/>
      <c r="AC14"/>
    </row>
    <row r="15" spans="1:29" x14ac:dyDescent="0.35">
      <c r="A15" s="2" t="str">
        <f>Minimal!D15</f>
        <v>r</v>
      </c>
      <c r="B15" s="2" t="str">
        <f>Minimal!E15</f>
        <v>w</v>
      </c>
      <c r="C15" s="2" t="str">
        <f>Minimal!F15</f>
        <v>r</v>
      </c>
      <c r="D15" s="2" t="str">
        <f>Minimal!G15</f>
        <v>del</v>
      </c>
      <c r="E15" s="119"/>
      <c r="F15" s="119"/>
      <c r="G15" s="119"/>
      <c r="H15" s="119"/>
      <c r="I15" s="119"/>
      <c r="J15" s="119"/>
      <c r="K15" s="119"/>
      <c r="L15" s="119"/>
      <c r="M15" s="119"/>
      <c r="N15" s="119"/>
      <c r="O15" s="119"/>
      <c r="P15" s="119"/>
      <c r="Q15" s="119"/>
      <c r="R15" s="119"/>
      <c r="S15" s="119"/>
      <c r="T15" s="119"/>
      <c r="U15" s="119"/>
      <c r="V15" s="119"/>
      <c r="W15" s="119"/>
      <c r="X15" s="119"/>
      <c r="Y15" s="119"/>
      <c r="Z15" s="119"/>
      <c r="AB15"/>
      <c r="AC15"/>
    </row>
    <row r="16" spans="1:29" ht="14.5" x14ac:dyDescent="0.35">
      <c r="E16" s="119"/>
      <c r="F16" s="119"/>
      <c r="G16" s="119"/>
      <c r="H16" s="119"/>
      <c r="I16" s="119"/>
      <c r="J16" s="119"/>
      <c r="K16" s="119"/>
      <c r="L16" s="119"/>
      <c r="M16" s="119"/>
      <c r="N16" s="119"/>
      <c r="O16" s="119"/>
      <c r="P16" s="119"/>
      <c r="Q16" s="119"/>
      <c r="R16" s="119"/>
      <c r="S16" s="119"/>
      <c r="T16" s="119"/>
      <c r="U16" s="119"/>
      <c r="V16" s="119"/>
      <c r="W16" s="119"/>
      <c r="X16" s="119"/>
      <c r="Y16" s="119"/>
      <c r="Z16" s="119"/>
      <c r="AB16"/>
      <c r="AC16"/>
    </row>
    <row r="17" spans="1:29" ht="14.5" x14ac:dyDescent="0.35">
      <c r="E17" s="119"/>
      <c r="F17" s="119"/>
      <c r="G17" s="119"/>
      <c r="H17" s="119"/>
      <c r="I17" s="119"/>
      <c r="J17" s="119"/>
      <c r="K17" s="119"/>
      <c r="L17" s="119"/>
      <c r="M17" s="119"/>
      <c r="N17" s="119"/>
      <c r="O17" s="119"/>
      <c r="P17" s="119"/>
      <c r="Q17" s="119"/>
      <c r="R17" s="119"/>
      <c r="S17" s="119"/>
      <c r="T17" s="119"/>
      <c r="U17" s="119"/>
      <c r="V17" s="119"/>
      <c r="W17" s="119"/>
      <c r="X17" s="119"/>
      <c r="Y17" s="119"/>
      <c r="Z17" s="119"/>
      <c r="AB17"/>
      <c r="AC17"/>
    </row>
    <row r="18" spans="1:29" x14ac:dyDescent="0.35">
      <c r="F18" s="21" t="s">
        <v>115</v>
      </c>
      <c r="G18" s="117" t="s">
        <v>116</v>
      </c>
      <c r="H18" s="117"/>
      <c r="I18" s="117"/>
      <c r="J18" s="117"/>
      <c r="K18" s="117"/>
      <c r="L18" s="117"/>
      <c r="M18" s="117"/>
      <c r="N18" s="117"/>
      <c r="O18" s="117"/>
      <c r="P18" s="117"/>
      <c r="Q18" s="117"/>
      <c r="R18" s="117"/>
      <c r="S18" s="117"/>
      <c r="T18" s="117"/>
      <c r="U18" s="117"/>
      <c r="V18" s="117"/>
      <c r="W18" s="117"/>
      <c r="X18" s="117"/>
      <c r="AB18"/>
      <c r="AC18"/>
    </row>
    <row r="19" spans="1:29" x14ac:dyDescent="0.35">
      <c r="A19" s="2">
        <f>Minimal!D19</f>
        <v>0</v>
      </c>
      <c r="B19" s="4"/>
      <c r="C19" s="2">
        <f>Minimal!F19</f>
        <v>0</v>
      </c>
      <c r="F19" s="95" t="s">
        <v>69</v>
      </c>
      <c r="G19" s="21" t="str">
        <f>Child_data!F19</f>
        <v>kw</v>
      </c>
      <c r="H19" s="21" t="str">
        <f>Child_data!G19</f>
        <v>kw</v>
      </c>
      <c r="I19" s="21" t="str">
        <f>Child_data!H19</f>
        <v>tw</v>
      </c>
      <c r="J19" s="21" t="str">
        <f>Child_data!I19</f>
        <v>tw</v>
      </c>
      <c r="K19" s="21" t="str">
        <f>Child_data!J19</f>
        <v>sw</v>
      </c>
      <c r="L19" s="21" t="str">
        <f>Child_data!K19</f>
        <v>sw</v>
      </c>
      <c r="M19" s="37"/>
      <c r="N19" s="37"/>
      <c r="O19" s="37"/>
      <c r="P19" s="37"/>
      <c r="Q19" s="37"/>
      <c r="R19" s="37"/>
      <c r="S19" s="37"/>
      <c r="T19" s="37"/>
      <c r="U19" s="37"/>
      <c r="V19" s="37"/>
      <c r="W19" s="37"/>
      <c r="X19" s="37"/>
      <c r="Y19"/>
      <c r="Z19"/>
      <c r="AB19"/>
      <c r="AC19"/>
    </row>
    <row r="20" spans="1:29" x14ac:dyDescent="0.35">
      <c r="A20" s="2" t="str">
        <f>Minimal!D20</f>
        <v>l-cluster</v>
      </c>
      <c r="B20" s="4"/>
      <c r="C20" s="2" t="str">
        <f>Minimal!F20</f>
        <v>Simplification</v>
      </c>
      <c r="F20" s="95" t="s">
        <v>71</v>
      </c>
      <c r="G20" s="21" t="str">
        <f>Child_data!F20</f>
        <v>kw</v>
      </c>
      <c r="H20" s="21" t="str">
        <f>Child_data!G20</f>
        <v>kw</v>
      </c>
      <c r="I20" s="21" t="str">
        <f>Child_data!H20</f>
        <v>pw</v>
      </c>
      <c r="J20" s="21" t="str">
        <f>Child_data!I20</f>
        <v>pw</v>
      </c>
      <c r="K20" s="21" t="str">
        <f>Child_data!J20</f>
        <v>bw</v>
      </c>
      <c r="L20" s="21" t="str">
        <f>Child_data!K20</f>
        <v>bw</v>
      </c>
      <c r="M20" s="21" t="str">
        <f>Child_data!L20</f>
        <v>gw</v>
      </c>
      <c r="N20" s="21" t="str">
        <f>Child_data!M20</f>
        <v>gw</v>
      </c>
      <c r="O20" s="21" t="str">
        <f>Child_data!N20</f>
        <v>fw</v>
      </c>
      <c r="P20" s="21" t="str">
        <f>Child_data!O20</f>
        <v>fw</v>
      </c>
      <c r="Q20" s="21" t="str">
        <f>Child_data!P20</f>
        <v>sw</v>
      </c>
      <c r="R20" s="21" t="str">
        <f>Child_data!Q20</f>
        <v>sw</v>
      </c>
      <c r="S20" s="37"/>
      <c r="T20" s="37"/>
      <c r="U20" s="37"/>
      <c r="V20" s="37"/>
      <c r="W20" s="37"/>
      <c r="X20" s="37"/>
      <c r="Y20"/>
      <c r="Z20"/>
      <c r="AB20"/>
      <c r="AC20"/>
    </row>
    <row r="21" spans="1:29" x14ac:dyDescent="0.35">
      <c r="A21" s="2" t="str">
        <f>Minimal!D21</f>
        <v>r-cluster</v>
      </c>
      <c r="B21" s="4"/>
      <c r="C21" s="2" t="str">
        <f>Minimal!F21</f>
        <v>Simplification</v>
      </c>
      <c r="F21" s="95" t="s">
        <v>73</v>
      </c>
      <c r="G21" s="21" t="str">
        <f>Child_data!F21</f>
        <v>kw</v>
      </c>
      <c r="H21" s="21" t="str">
        <f>Child_data!G21</f>
        <v>kw</v>
      </c>
      <c r="I21" s="21" t="str">
        <f>Child_data!H21</f>
        <v>pw</v>
      </c>
      <c r="J21" s="21" t="str">
        <f>Child_data!I21</f>
        <v>pw</v>
      </c>
      <c r="K21" s="21" t="str">
        <f>Child_data!J21</f>
        <v>tw</v>
      </c>
      <c r="L21" s="21" t="str">
        <f>Child_data!K21</f>
        <v>tw</v>
      </c>
      <c r="M21" s="21" t="str">
        <f>Child_data!L21</f>
        <v>bw</v>
      </c>
      <c r="N21" s="21" t="str">
        <f>Child_data!M21</f>
        <v>bw</v>
      </c>
      <c r="O21" s="21" t="str">
        <f>Child_data!N21</f>
        <v>dw</v>
      </c>
      <c r="P21" s="21" t="str">
        <f>Child_data!O21</f>
        <v>dw</v>
      </c>
      <c r="Q21" s="21" t="str">
        <f>Child_data!P21</f>
        <v>gw</v>
      </c>
      <c r="R21" s="21" t="str">
        <f>Child_data!Q21</f>
        <v>gw</v>
      </c>
      <c r="S21" s="21" t="str">
        <f>Child_data!R21</f>
        <v>fw</v>
      </c>
      <c r="T21" s="21" t="str">
        <f>Child_data!S21</f>
        <v>fw</v>
      </c>
      <c r="U21" s="21" t="str">
        <f>Child_data!T21</f>
        <v>sw</v>
      </c>
      <c r="V21" s="21" t="str">
        <f>Child_data!U21</f>
        <v>sw</v>
      </c>
      <c r="W21" s="21" t="str">
        <f>Child_data!V21</f>
        <v>fw</v>
      </c>
      <c r="X21" s="21" t="str">
        <f>Child_data!W21</f>
        <v>fw</v>
      </c>
      <c r="Y21"/>
      <c r="Z21"/>
      <c r="AB21"/>
      <c r="AC21"/>
    </row>
    <row r="22" spans="1:29" x14ac:dyDescent="0.35">
      <c r="A22" s="2">
        <f>Minimal!D22</f>
        <v>0</v>
      </c>
      <c r="B22" s="4"/>
      <c r="C22" s="2">
        <f>Minimal!F22</f>
        <v>0</v>
      </c>
      <c r="F22" s="95" t="s">
        <v>75</v>
      </c>
      <c r="G22" s="21" t="str">
        <f>Child_data!F22</f>
        <v>sw</v>
      </c>
      <c r="H22" s="21" t="str">
        <f>Child_data!G22</f>
        <v>sw</v>
      </c>
      <c r="I22" s="21" t="str">
        <f>Child_data!H22</f>
        <v>sw</v>
      </c>
      <c r="J22" s="21" t="str">
        <f>Child_data!I22</f>
        <v>sw</v>
      </c>
      <c r="K22" s="21" t="str">
        <f>Child_data!J22</f>
        <v>sm</v>
      </c>
      <c r="L22" s="21" t="str">
        <f>Child_data!K22</f>
        <v>sm</v>
      </c>
      <c r="M22" s="21" t="str">
        <f>Child_data!L22</f>
        <v>sn</v>
      </c>
      <c r="N22" s="21" t="str">
        <f>Child_data!M22</f>
        <v>sn</v>
      </c>
      <c r="O22" s="21" t="str">
        <f>Child_data!N22</f>
        <v>sk</v>
      </c>
      <c r="P22" s="21" t="str">
        <f>Child_data!O22</f>
        <v>sk</v>
      </c>
      <c r="Q22" s="21" t="str">
        <f>Child_data!P22</f>
        <v>sp</v>
      </c>
      <c r="R22" s="21" t="str">
        <f>Child_data!Q22</f>
        <v>sp</v>
      </c>
      <c r="S22" s="21" t="str">
        <f>Child_data!R22</f>
        <v>st</v>
      </c>
      <c r="T22" s="21" t="str">
        <f>Child_data!S22</f>
        <v>st</v>
      </c>
      <c r="U22" s="37"/>
      <c r="V22" s="37"/>
      <c r="W22" s="37"/>
      <c r="X22" s="37"/>
      <c r="Y22"/>
      <c r="Z22"/>
      <c r="AB22"/>
      <c r="AC22"/>
    </row>
    <row r="23" spans="1:29" x14ac:dyDescent="0.35">
      <c r="A23" s="2" t="str">
        <f>Minimal!D23</f>
        <v>3s</v>
      </c>
      <c r="B23" s="4"/>
      <c r="C23" s="2" t="str">
        <f>Minimal!F23</f>
        <v>Simplification</v>
      </c>
      <c r="F23" s="95" t="s">
        <v>77</v>
      </c>
      <c r="G23" s="21" t="str">
        <f>Child_data!F23</f>
        <v>skw</v>
      </c>
      <c r="H23" s="21" t="str">
        <f>Child_data!G23</f>
        <v>skw</v>
      </c>
      <c r="I23" s="21" t="str">
        <f>Child_data!H23</f>
        <v>spw</v>
      </c>
      <c r="J23" s="21" t="str">
        <f>Child_data!I23</f>
        <v>spw</v>
      </c>
      <c r="K23" s="21" t="str">
        <f>Child_data!J23</f>
        <v>skw</v>
      </c>
      <c r="L23" s="21" t="str">
        <f>Child_data!K23</f>
        <v>skw</v>
      </c>
      <c r="M23" s="21" t="str">
        <f>Child_data!L23</f>
        <v>spw</v>
      </c>
      <c r="N23" s="21" t="str">
        <f>Child_data!M23</f>
        <v>spw</v>
      </c>
      <c r="O23" s="21" t="str">
        <f>Child_data!N23</f>
        <v>stw</v>
      </c>
      <c r="P23" s="21" t="str">
        <f>Child_data!O23</f>
        <v>stw</v>
      </c>
      <c r="Q23" s="21"/>
      <c r="R23" s="21"/>
      <c r="S23" s="21"/>
      <c r="T23" s="21"/>
      <c r="U23" s="21"/>
      <c r="V23" s="21"/>
      <c r="W23" s="21"/>
      <c r="X23" s="21"/>
      <c r="AB23"/>
      <c r="AC23"/>
    </row>
    <row r="24" spans="1:29" x14ac:dyDescent="0.35">
      <c r="A24" s="115" t="s">
        <v>28</v>
      </c>
      <c r="B24" s="115"/>
      <c r="C24" s="115"/>
      <c r="D24" s="115"/>
    </row>
    <row r="25" spans="1:29" ht="139.5" x14ac:dyDescent="0.35">
      <c r="A25" s="23" t="s">
        <v>26</v>
      </c>
      <c r="B25" s="25" t="s">
        <v>51</v>
      </c>
      <c r="C25" s="23" t="s">
        <v>27</v>
      </c>
      <c r="D25" s="23" t="s">
        <v>50</v>
      </c>
    </row>
    <row r="26" spans="1:29" x14ac:dyDescent="0.35">
      <c r="A26" s="24" t="s">
        <v>63</v>
      </c>
      <c r="B26" s="10">
        <f>SUM(COUNTIF($B$2:$B$15, A26), COUNTIF($G$19:$X$23, A26))</f>
        <v>1</v>
      </c>
      <c r="C26" s="24"/>
      <c r="D26" s="10">
        <f>COUNTIF($D$2:$D$16, C26)</f>
        <v>9</v>
      </c>
    </row>
    <row r="27" spans="1:29" x14ac:dyDescent="0.35">
      <c r="A27" s="24" t="s">
        <v>84</v>
      </c>
      <c r="B27" s="89">
        <f t="shared" ref="B27:B44" si="0">SUM(COUNTIF($B$2:$B$15, A27), COUNTIF($G$19:$X$23, A27))</f>
        <v>10</v>
      </c>
      <c r="C27" s="24"/>
      <c r="D27" s="10">
        <f t="shared" ref="D27:D44" si="1">COUNTIF($D$2:$D$16, C27)</f>
        <v>9</v>
      </c>
      <c r="F27" s="87" t="s">
        <v>107</v>
      </c>
      <c r="G27" s="88"/>
      <c r="H27" s="88"/>
      <c r="I27" s="88"/>
      <c r="J27" s="88"/>
      <c r="K27" s="88"/>
      <c r="L27" s="88"/>
      <c r="M27" s="88"/>
      <c r="N27" s="88"/>
      <c r="O27" s="88"/>
      <c r="P27" s="88"/>
      <c r="Q27" s="88"/>
      <c r="R27" s="88"/>
      <c r="S27" s="88"/>
      <c r="T27" s="88"/>
    </row>
    <row r="28" spans="1:29" x14ac:dyDescent="0.35">
      <c r="A28" s="24" t="s">
        <v>78</v>
      </c>
      <c r="B28" s="89">
        <f t="shared" si="0"/>
        <v>4</v>
      </c>
      <c r="C28" s="24"/>
      <c r="D28" s="10">
        <f t="shared" si="1"/>
        <v>9</v>
      </c>
      <c r="F28" s="87" t="s">
        <v>112</v>
      </c>
      <c r="G28" s="88"/>
      <c r="H28" s="88"/>
      <c r="I28" s="88"/>
      <c r="J28" s="88"/>
      <c r="K28" s="88"/>
      <c r="L28" s="88"/>
      <c r="M28" s="88"/>
      <c r="N28" s="88"/>
      <c r="O28" s="88"/>
      <c r="P28" s="88"/>
      <c r="Q28" s="88"/>
      <c r="R28" s="88"/>
      <c r="S28" s="88"/>
      <c r="T28" s="88"/>
    </row>
    <row r="29" spans="1:29" x14ac:dyDescent="0.35">
      <c r="A29" s="24" t="s">
        <v>83</v>
      </c>
      <c r="B29" s="89">
        <f t="shared" si="0"/>
        <v>6</v>
      </c>
      <c r="C29" s="24"/>
      <c r="D29" s="10">
        <f t="shared" si="1"/>
        <v>9</v>
      </c>
      <c r="F29" s="87" t="s">
        <v>113</v>
      </c>
      <c r="G29" s="88"/>
      <c r="H29" s="88"/>
      <c r="I29" s="88"/>
      <c r="J29" s="88"/>
      <c r="K29" s="88"/>
      <c r="L29" s="88"/>
      <c r="M29" s="88"/>
      <c r="N29" s="88"/>
      <c r="O29" s="88"/>
      <c r="P29" s="88"/>
      <c r="Q29" s="88"/>
      <c r="R29" s="88"/>
      <c r="S29" s="88"/>
      <c r="T29" s="88"/>
    </row>
    <row r="30" spans="1:29" x14ac:dyDescent="0.35">
      <c r="A30" s="24" t="s">
        <v>67</v>
      </c>
      <c r="B30" s="10">
        <f t="shared" si="0"/>
        <v>2</v>
      </c>
      <c r="C30" s="24"/>
      <c r="D30" s="10">
        <f t="shared" si="1"/>
        <v>9</v>
      </c>
    </row>
    <row r="31" spans="1:29" x14ac:dyDescent="0.35">
      <c r="A31" s="24"/>
      <c r="B31" s="10">
        <f t="shared" si="0"/>
        <v>9</v>
      </c>
      <c r="C31" s="24"/>
      <c r="D31" s="10">
        <f t="shared" si="1"/>
        <v>9</v>
      </c>
    </row>
    <row r="32" spans="1:29" x14ac:dyDescent="0.35">
      <c r="A32" s="24"/>
      <c r="B32" s="10">
        <f t="shared" si="0"/>
        <v>9</v>
      </c>
      <c r="C32" s="24"/>
      <c r="D32" s="10">
        <f t="shared" si="1"/>
        <v>9</v>
      </c>
    </row>
    <row r="33" spans="1:4" x14ac:dyDescent="0.35">
      <c r="A33" s="24"/>
      <c r="B33" s="10">
        <f t="shared" si="0"/>
        <v>9</v>
      </c>
      <c r="C33" s="24"/>
      <c r="D33" s="10">
        <f t="shared" si="1"/>
        <v>9</v>
      </c>
    </row>
    <row r="34" spans="1:4" x14ac:dyDescent="0.35">
      <c r="A34" s="24"/>
      <c r="B34" s="10">
        <f t="shared" si="0"/>
        <v>9</v>
      </c>
      <c r="C34" s="24"/>
      <c r="D34" s="10">
        <f t="shared" si="1"/>
        <v>9</v>
      </c>
    </row>
    <row r="35" spans="1:4" x14ac:dyDescent="0.35">
      <c r="A35" s="24"/>
      <c r="B35" s="10">
        <f t="shared" si="0"/>
        <v>9</v>
      </c>
      <c r="C35" s="24"/>
      <c r="D35" s="10">
        <f t="shared" si="1"/>
        <v>9</v>
      </c>
    </row>
    <row r="36" spans="1:4" x14ac:dyDescent="0.35">
      <c r="A36" s="24"/>
      <c r="B36" s="10">
        <f t="shared" si="0"/>
        <v>9</v>
      </c>
      <c r="C36" s="24"/>
      <c r="D36" s="10">
        <f t="shared" si="1"/>
        <v>9</v>
      </c>
    </row>
    <row r="37" spans="1:4" x14ac:dyDescent="0.35">
      <c r="A37" s="24"/>
      <c r="B37" s="10">
        <f t="shared" si="0"/>
        <v>9</v>
      </c>
      <c r="C37" s="24"/>
      <c r="D37" s="10">
        <f t="shared" si="1"/>
        <v>9</v>
      </c>
    </row>
    <row r="38" spans="1:4" x14ac:dyDescent="0.35">
      <c r="A38" s="24"/>
      <c r="B38" s="10">
        <f t="shared" si="0"/>
        <v>9</v>
      </c>
      <c r="C38" s="24"/>
      <c r="D38" s="10">
        <f t="shared" si="1"/>
        <v>9</v>
      </c>
    </row>
    <row r="39" spans="1:4" x14ac:dyDescent="0.35">
      <c r="A39" s="24"/>
      <c r="B39" s="10">
        <f t="shared" si="0"/>
        <v>9</v>
      </c>
      <c r="C39" s="24"/>
      <c r="D39" s="10">
        <f t="shared" si="1"/>
        <v>9</v>
      </c>
    </row>
    <row r="40" spans="1:4" x14ac:dyDescent="0.35">
      <c r="A40" s="24"/>
      <c r="B40" s="10">
        <f t="shared" si="0"/>
        <v>9</v>
      </c>
      <c r="C40" s="24"/>
      <c r="D40" s="10">
        <f t="shared" si="1"/>
        <v>9</v>
      </c>
    </row>
    <row r="41" spans="1:4" x14ac:dyDescent="0.35">
      <c r="A41" s="24"/>
      <c r="B41" s="10">
        <f t="shared" si="0"/>
        <v>9</v>
      </c>
      <c r="C41" s="24"/>
      <c r="D41" s="10">
        <f t="shared" si="1"/>
        <v>9</v>
      </c>
    </row>
    <row r="42" spans="1:4" x14ac:dyDescent="0.35">
      <c r="A42" s="24"/>
      <c r="B42" s="10">
        <f t="shared" si="0"/>
        <v>9</v>
      </c>
      <c r="C42" s="24"/>
      <c r="D42" s="10">
        <f t="shared" si="1"/>
        <v>9</v>
      </c>
    </row>
    <row r="43" spans="1:4" x14ac:dyDescent="0.35">
      <c r="A43" s="24"/>
      <c r="B43" s="10">
        <f t="shared" si="0"/>
        <v>9</v>
      </c>
      <c r="C43" s="24"/>
      <c r="D43" s="10">
        <f t="shared" si="1"/>
        <v>9</v>
      </c>
    </row>
    <row r="44" spans="1:4" x14ac:dyDescent="0.35">
      <c r="A44" s="24"/>
      <c r="B44" s="10">
        <f t="shared" si="0"/>
        <v>9</v>
      </c>
      <c r="C44" s="24"/>
      <c r="D44" s="10">
        <f t="shared" si="1"/>
        <v>9</v>
      </c>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sheetData>
  <mergeCells count="4">
    <mergeCell ref="A24:D24"/>
    <mergeCell ref="G1:Z1"/>
    <mergeCell ref="G18:X18"/>
    <mergeCell ref="E13:Z17"/>
  </mergeCells>
  <conditionalFormatting sqref="A1">
    <cfRule type="cellIs" dxfId="6" priority="7" operator="equal">
      <formula>0</formula>
    </cfRule>
  </conditionalFormatting>
  <conditionalFormatting sqref="B1">
    <cfRule type="cellIs" dxfId="5" priority="6" operator="equal">
      <formula>0</formula>
    </cfRule>
  </conditionalFormatting>
  <conditionalFormatting sqref="C1">
    <cfRule type="cellIs" dxfId="4" priority="5" operator="equal">
      <formula>0</formula>
    </cfRule>
  </conditionalFormatting>
  <conditionalFormatting sqref="D1">
    <cfRule type="cellIs" dxfId="3" priority="4" operator="equal">
      <formula>0</formula>
    </cfRule>
  </conditionalFormatting>
  <conditionalFormatting sqref="A1:D15 A646:D1048576 A19:C23">
    <cfRule type="cellIs" dxfId="2" priority="3" operator="equal">
      <formula>0</formula>
    </cfRule>
  </conditionalFormatting>
  <conditionalFormatting sqref="AB1">
    <cfRule type="cellIs" dxfId="1" priority="2" operator="equal">
      <formula>0</formula>
    </cfRule>
  </conditionalFormatting>
  <conditionalFormatting sqref="AC1">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Child_data</vt:lpstr>
      <vt:lpstr>Minimal</vt:lpstr>
      <vt:lpstr>Maximal</vt:lpstr>
      <vt:lpstr>Multiple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hstor</dc:creator>
  <cp:lastModifiedBy>Tori Koulakjian</cp:lastModifiedBy>
  <dcterms:created xsi:type="dcterms:W3CDTF">2021-06-24T18:10:00Z</dcterms:created>
  <dcterms:modified xsi:type="dcterms:W3CDTF">2022-02-16T00:15:22Z</dcterms:modified>
</cp:coreProperties>
</file>