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vkoulakj\Downloads\JSLHR2100367\"/>
    </mc:Choice>
  </mc:AlternateContent>
  <xr:revisionPtr revIDLastSave="0" documentId="13_ncr:1_{1137940E-48E1-4A7D-86A7-37A33B08D8DE}" xr6:coauthVersionLast="47" xr6:coauthVersionMax="47" xr10:uidLastSave="{00000000-0000-0000-0000-000000000000}"/>
  <bookViews>
    <workbookView xWindow="-110" yWindow="-110" windowWidth="19420" windowHeight="10420" xr2:uid="{C9248952-E188-44BE-B52C-678B1FA25FF6}"/>
  </bookViews>
  <sheets>
    <sheet name="Explanation" sheetId="4" r:id="rId1"/>
    <sheet name="Speech" sheetId="1" r:id="rId2"/>
    <sheet name="Language" sheetId="5" r:id="rId3"/>
    <sheet name="Intelligibility" sheetId="6" r:id="rId4"/>
    <sheet name="Participation"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 i="6" l="1"/>
  <c r="D55" i="6"/>
  <c r="I54" i="6"/>
  <c r="D54" i="6"/>
  <c r="I53" i="6"/>
  <c r="D53" i="6"/>
  <c r="I52" i="6"/>
  <c r="D52" i="6"/>
  <c r="I51" i="6"/>
  <c r="D51" i="6"/>
  <c r="I50" i="6"/>
  <c r="D50" i="6"/>
  <c r="I49" i="6"/>
  <c r="D49" i="6"/>
  <c r="I48" i="6"/>
  <c r="D48" i="6"/>
  <c r="I47" i="6"/>
  <c r="D47" i="6"/>
  <c r="I46" i="6"/>
  <c r="D46" i="6"/>
  <c r="I45" i="6"/>
  <c r="D45" i="6"/>
  <c r="I44" i="6"/>
  <c r="D44" i="6"/>
  <c r="I43" i="6"/>
  <c r="D43" i="6"/>
  <c r="I32" i="6"/>
  <c r="D32" i="6"/>
  <c r="I31" i="6"/>
  <c r="D31" i="6"/>
  <c r="I30" i="6"/>
  <c r="D30" i="6"/>
  <c r="I29" i="6"/>
  <c r="D29" i="6"/>
  <c r="I28" i="6"/>
  <c r="D28" i="6"/>
  <c r="I27" i="6"/>
  <c r="D27" i="6"/>
  <c r="I26" i="6"/>
  <c r="D26" i="6"/>
  <c r="I25" i="6"/>
  <c r="D25" i="6"/>
  <c r="I24" i="6"/>
  <c r="D24" i="6"/>
  <c r="I23" i="6"/>
  <c r="D23" i="6"/>
  <c r="I22" i="6"/>
  <c r="D22" i="6"/>
  <c r="I21" i="6"/>
  <c r="D21" i="6"/>
  <c r="I20" i="6"/>
  <c r="D20" i="6"/>
  <c r="I19" i="6"/>
  <c r="D19" i="6"/>
  <c r="I18" i="6"/>
  <c r="D18" i="6"/>
  <c r="I17" i="6"/>
  <c r="D17" i="6"/>
  <c r="I16" i="6"/>
  <c r="D16" i="6"/>
  <c r="D5" i="6"/>
  <c r="I5" i="6"/>
  <c r="D6" i="6"/>
  <c r="I6" i="6"/>
  <c r="D7" i="6"/>
  <c r="I7" i="6"/>
  <c r="D8" i="6"/>
  <c r="I8" i="6"/>
  <c r="D9" i="6"/>
  <c r="I9" i="6"/>
  <c r="D10" i="6"/>
  <c r="I10" i="6"/>
  <c r="D11" i="6"/>
  <c r="I11" i="6"/>
  <c r="D12" i="6"/>
  <c r="I12" i="6"/>
  <c r="D13" i="6"/>
  <c r="I13" i="6"/>
  <c r="D14" i="6"/>
  <c r="I14" i="6"/>
  <c r="D15" i="6"/>
  <c r="I15" i="6"/>
  <c r="I4" i="6"/>
  <c r="D4" i="6"/>
  <c r="I3" i="6"/>
  <c r="D3" i="6"/>
  <c r="I2" i="6"/>
  <c r="D2" i="6"/>
  <c r="I78" i="5"/>
  <c r="D78" i="5"/>
  <c r="I77" i="5"/>
  <c r="D77" i="5"/>
  <c r="I76" i="5"/>
  <c r="D76" i="5"/>
  <c r="I75" i="5"/>
  <c r="D75" i="5"/>
  <c r="I74" i="5"/>
  <c r="D74" i="5"/>
  <c r="I73" i="5"/>
  <c r="D73" i="5"/>
  <c r="I72" i="5"/>
  <c r="D72" i="5"/>
  <c r="I71" i="5"/>
  <c r="D71" i="5"/>
  <c r="I70" i="5"/>
  <c r="D70" i="5"/>
  <c r="I69" i="5"/>
  <c r="D69" i="5"/>
  <c r="I68" i="5"/>
  <c r="D68" i="5"/>
  <c r="I67" i="5"/>
  <c r="D67" i="5"/>
  <c r="I66" i="5"/>
  <c r="D66" i="5"/>
  <c r="I65" i="5"/>
  <c r="D65" i="5"/>
  <c r="I64" i="5"/>
  <c r="D64" i="5"/>
  <c r="I63" i="5"/>
  <c r="D63" i="5"/>
  <c r="I62" i="5"/>
  <c r="D62" i="5"/>
  <c r="I61" i="5"/>
  <c r="D61" i="5"/>
  <c r="I60" i="5"/>
  <c r="D60" i="5"/>
  <c r="I59" i="5"/>
  <c r="D59" i="5"/>
  <c r="I58" i="5"/>
  <c r="D58" i="5"/>
  <c r="I57" i="5"/>
  <c r="D57" i="5"/>
  <c r="I56" i="5"/>
  <c r="D56" i="5"/>
  <c r="I55" i="5"/>
  <c r="D55" i="5"/>
  <c r="I54" i="5"/>
  <c r="D54" i="5"/>
  <c r="I12" i="5" l="1"/>
  <c r="D12" i="5"/>
  <c r="I11" i="5"/>
  <c r="D11" i="5"/>
  <c r="I10" i="5"/>
  <c r="D10" i="5"/>
  <c r="I9" i="5"/>
  <c r="D9" i="5"/>
  <c r="I8" i="5"/>
  <c r="D8" i="5"/>
  <c r="I7" i="5"/>
  <c r="D7" i="5"/>
  <c r="I6" i="5"/>
  <c r="D6" i="5"/>
  <c r="I5" i="5"/>
  <c r="D5" i="5"/>
  <c r="I4" i="5"/>
  <c r="D4" i="5"/>
  <c r="I3" i="5"/>
  <c r="D3" i="5"/>
  <c r="I2" i="5"/>
  <c r="D2" i="5"/>
  <c r="R1" i="5"/>
  <c r="N42" i="1" l="1"/>
  <c r="N34" i="1"/>
  <c r="N47" i="1"/>
  <c r="N40" i="1"/>
  <c r="N53" i="1"/>
  <c r="N37" i="1"/>
  <c r="N44" i="1"/>
  <c r="N71" i="1"/>
  <c r="N46" i="1"/>
  <c r="N62" i="1"/>
  <c r="N48" i="1"/>
  <c r="N69" i="1"/>
  <c r="N65" i="1"/>
  <c r="N49" i="1"/>
  <c r="N41" i="1"/>
  <c r="N68" i="1"/>
  <c r="N72" i="1"/>
  <c r="N70" i="1"/>
  <c r="N38" i="1"/>
  <c r="N61" i="1"/>
  <c r="N60" i="1"/>
  <c r="N43" i="1"/>
  <c r="N50" i="1"/>
  <c r="N39" i="1"/>
  <c r="N66" i="1"/>
  <c r="N58" i="1"/>
  <c r="N59" i="1"/>
  <c r="N64" i="1"/>
  <c r="N52" i="1"/>
  <c r="N36" i="1"/>
  <c r="N57" i="1"/>
  <c r="N51" i="1"/>
  <c r="N56" i="1"/>
  <c r="N67" i="1"/>
  <c r="N63" i="1"/>
  <c r="N55" i="1"/>
  <c r="N35" i="1"/>
  <c r="N54" i="1"/>
  <c r="N45" i="1"/>
  <c r="I49" i="1"/>
  <c r="I41" i="1"/>
  <c r="I65" i="1"/>
  <c r="I68" i="1"/>
  <c r="I69" i="1"/>
  <c r="I72" i="1"/>
  <c r="I37" i="1"/>
  <c r="I48" i="1"/>
  <c r="I70" i="1"/>
  <c r="I38" i="1"/>
  <c r="I62" i="1"/>
  <c r="I61" i="1"/>
  <c r="I60" i="1"/>
  <c r="I43" i="1"/>
  <c r="I53" i="1"/>
  <c r="I40" i="1"/>
  <c r="I50" i="1"/>
  <c r="I39" i="1"/>
  <c r="I46" i="1"/>
  <c r="I66" i="1"/>
  <c r="I58" i="1"/>
  <c r="I59" i="1"/>
  <c r="I47" i="1"/>
  <c r="I34" i="1"/>
  <c r="I64" i="1"/>
  <c r="I52" i="1"/>
  <c r="I36" i="1"/>
  <c r="I57" i="1"/>
  <c r="I51" i="1"/>
  <c r="I56" i="1"/>
  <c r="I42" i="1"/>
  <c r="I71" i="1"/>
  <c r="I67" i="1"/>
  <c r="I63" i="1"/>
  <c r="I55" i="1"/>
  <c r="I35" i="1"/>
  <c r="I54" i="1"/>
  <c r="I45" i="1"/>
  <c r="I44" i="1"/>
  <c r="D286" i="1" l="1"/>
  <c r="D285" i="1"/>
  <c r="D284" i="1"/>
  <c r="D283" i="1"/>
  <c r="D282" i="1"/>
  <c r="D281" i="1"/>
  <c r="D280" i="1"/>
  <c r="D279" i="1"/>
  <c r="D278" i="1"/>
  <c r="D277" i="1"/>
  <c r="D276" i="1"/>
  <c r="N276" i="1"/>
  <c r="N277" i="1"/>
  <c r="N278" i="1"/>
  <c r="N279" i="1"/>
  <c r="N280" i="1"/>
  <c r="N281" i="1"/>
  <c r="N282" i="1"/>
  <c r="N283" i="1"/>
  <c r="N284" i="1"/>
  <c r="N285" i="1"/>
  <c r="N286" i="1"/>
  <c r="N275" i="1"/>
  <c r="I276" i="1"/>
  <c r="I277" i="1"/>
  <c r="I278" i="1"/>
  <c r="I279" i="1"/>
  <c r="I280" i="1"/>
  <c r="I281" i="1"/>
  <c r="I282" i="1"/>
  <c r="I283" i="1"/>
  <c r="I284" i="1"/>
  <c r="I285" i="1"/>
  <c r="I286" i="1"/>
  <c r="I275" i="1"/>
  <c r="D275" i="1"/>
  <c r="D74" i="1"/>
  <c r="D75" i="1"/>
  <c r="D76" i="1"/>
  <c r="D77" i="1"/>
  <c r="D2" i="1"/>
  <c r="D3" i="1"/>
  <c r="D4" i="1"/>
  <c r="D73" i="1"/>
  <c r="D319" i="1"/>
  <c r="D321" i="1"/>
  <c r="D320" i="1"/>
  <c r="D324" i="1"/>
  <c r="D323" i="1"/>
  <c r="D322" i="1"/>
  <c r="D318" i="1"/>
  <c r="D309" i="1"/>
  <c r="D310" i="1"/>
  <c r="D311" i="1"/>
  <c r="D312" i="1"/>
  <c r="D313" i="1"/>
  <c r="D314" i="1"/>
  <c r="D315" i="1"/>
  <c r="D316" i="1"/>
  <c r="D317" i="1"/>
  <c r="D308" i="1"/>
  <c r="D260" i="1"/>
  <c r="D261" i="1"/>
  <c r="D262" i="1"/>
  <c r="D263" i="1"/>
  <c r="D264" i="1"/>
  <c r="D265" i="1"/>
  <c r="D266" i="1"/>
  <c r="D267" i="1"/>
  <c r="D268" i="1"/>
  <c r="D269" i="1"/>
  <c r="D270" i="1"/>
  <c r="D271" i="1"/>
  <c r="D272" i="1"/>
  <c r="D273" i="1"/>
  <c r="D274" i="1"/>
  <c r="D300" i="1"/>
  <c r="D301" i="1"/>
  <c r="D302" i="1"/>
  <c r="D303" i="1"/>
  <c r="D304" i="1"/>
  <c r="D305" i="1"/>
  <c r="D259" i="1"/>
  <c r="D288" i="1"/>
  <c r="D289" i="1"/>
  <c r="D290" i="1"/>
  <c r="D291" i="1"/>
  <c r="D292" i="1"/>
  <c r="D293" i="1"/>
  <c r="D294" i="1"/>
  <c r="D295" i="1"/>
  <c r="D296" i="1"/>
  <c r="D297" i="1"/>
  <c r="D298" i="1"/>
  <c r="D299" i="1"/>
  <c r="D287" i="1"/>
  <c r="D24" i="1"/>
  <c r="D25" i="1"/>
  <c r="D26" i="1"/>
  <c r="D27" i="1"/>
  <c r="D28" i="1"/>
  <c r="D29" i="1"/>
  <c r="D30" i="1"/>
  <c r="D31" i="1"/>
  <c r="D32" i="1"/>
  <c r="D33" i="1"/>
  <c r="D78" i="1"/>
  <c r="D79" i="1"/>
  <c r="D80" i="1"/>
  <c r="D81" i="1"/>
  <c r="D82" i="1"/>
  <c r="D83" i="1"/>
  <c r="D84" i="1"/>
  <c r="D85" i="1"/>
  <c r="D86" i="1"/>
  <c r="D87" i="1"/>
  <c r="D88" i="1"/>
  <c r="D89" i="1"/>
  <c r="D90" i="1"/>
  <c r="D91" i="1"/>
  <c r="D92" i="1"/>
  <c r="D93" i="1"/>
  <c r="D94" i="1"/>
  <c r="D95" i="1"/>
  <c r="D23" i="1"/>
  <c r="D15" i="1"/>
  <c r="D16" i="1"/>
  <c r="D17" i="1"/>
  <c r="D18" i="1"/>
  <c r="D19" i="1"/>
  <c r="D20" i="1"/>
  <c r="D21" i="1"/>
  <c r="D22" i="1"/>
  <c r="D10" i="1"/>
  <c r="D11" i="1"/>
  <c r="D12" i="1"/>
  <c r="D13" i="1"/>
  <c r="D14" i="1"/>
  <c r="N4" i="1"/>
  <c r="N3" i="1"/>
  <c r="N2" i="1"/>
  <c r="I4" i="1"/>
  <c r="I3" i="1"/>
  <c r="I2" i="1"/>
  <c r="N34" i="6" l="1"/>
  <c r="N35" i="6"/>
  <c r="N36" i="6"/>
  <c r="N37" i="6"/>
  <c r="N38" i="6"/>
  <c r="N39" i="6"/>
  <c r="N40" i="6"/>
  <c r="N41" i="6"/>
  <c r="N42" i="6"/>
  <c r="N33" i="6"/>
  <c r="O13" i="5"/>
  <c r="O14" i="5"/>
  <c r="O15" i="5"/>
  <c r="O16" i="5"/>
  <c r="O17" i="5"/>
  <c r="O18" i="5"/>
  <c r="O19" i="5"/>
  <c r="O20" i="5"/>
  <c r="O21" i="5"/>
  <c r="O22" i="5"/>
  <c r="O23" i="5"/>
  <c r="O24" i="5"/>
  <c r="O25" i="5"/>
  <c r="O26" i="5"/>
  <c r="O27" i="5"/>
  <c r="O28" i="5"/>
  <c r="O29" i="5"/>
  <c r="O30" i="5"/>
  <c r="O31" i="5"/>
  <c r="O32" i="5"/>
  <c r="O33" i="5"/>
  <c r="O44" i="5"/>
  <c r="O47" i="5"/>
  <c r="O48" i="5"/>
  <c r="O49" i="5"/>
  <c r="O50" i="5"/>
  <c r="O51" i="5"/>
  <c r="O52" i="5"/>
  <c r="O53" i="5"/>
  <c r="O34" i="5"/>
  <c r="O35" i="5"/>
  <c r="O36" i="5"/>
  <c r="O37" i="5"/>
  <c r="O38" i="5"/>
  <c r="O39" i="5"/>
  <c r="O40" i="5"/>
  <c r="O41" i="5"/>
  <c r="O42" i="5"/>
  <c r="O43" i="5"/>
  <c r="O45" i="5"/>
  <c r="O46" i="5"/>
  <c r="R1" i="7" l="1"/>
  <c r="R1" i="6"/>
  <c r="N337" i="1" l="1"/>
  <c r="N336" i="1"/>
  <c r="N335" i="1"/>
  <c r="N334" i="1"/>
  <c r="N333" i="1"/>
  <c r="N332" i="1"/>
  <c r="N331" i="1"/>
  <c r="N330" i="1"/>
  <c r="N329" i="1"/>
  <c r="N328" i="1"/>
  <c r="N327" i="1"/>
  <c r="N326" i="1"/>
  <c r="N325" i="1"/>
  <c r="I326" i="1"/>
  <c r="I327" i="1"/>
  <c r="I328" i="1"/>
  <c r="I329" i="1"/>
  <c r="I330" i="1"/>
  <c r="I331" i="1"/>
  <c r="I332" i="1"/>
  <c r="I333" i="1"/>
  <c r="I334" i="1"/>
  <c r="I335" i="1"/>
  <c r="I336" i="1"/>
  <c r="I337" i="1"/>
  <c r="I325" i="1"/>
  <c r="N309" i="1"/>
  <c r="N310" i="1"/>
  <c r="N311" i="1"/>
  <c r="N312" i="1"/>
  <c r="N313" i="1"/>
  <c r="N314" i="1"/>
  <c r="N315" i="1"/>
  <c r="N316" i="1"/>
  <c r="N317" i="1"/>
  <c r="N30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84" i="1"/>
  <c r="I195" i="1"/>
  <c r="I206" i="1"/>
  <c r="I213" i="1"/>
  <c r="I214" i="1"/>
  <c r="I215" i="1"/>
  <c r="I216" i="1"/>
  <c r="I217" i="1"/>
  <c r="I174" i="1"/>
  <c r="I175" i="1"/>
  <c r="I176" i="1"/>
  <c r="I177" i="1"/>
  <c r="I178" i="1"/>
  <c r="I179" i="1"/>
  <c r="I180" i="1"/>
  <c r="I181" i="1"/>
  <c r="I182" i="1"/>
  <c r="I183" i="1"/>
  <c r="I185" i="1"/>
  <c r="I186" i="1"/>
  <c r="I187" i="1"/>
  <c r="I188" i="1"/>
  <c r="I189" i="1"/>
  <c r="I190" i="1"/>
  <c r="I191" i="1"/>
  <c r="I192" i="1"/>
  <c r="I193" i="1"/>
  <c r="I194" i="1"/>
  <c r="I196" i="1"/>
  <c r="I197" i="1"/>
  <c r="I198" i="1"/>
  <c r="I199" i="1"/>
  <c r="I200" i="1"/>
  <c r="I201" i="1"/>
  <c r="I202" i="1"/>
  <c r="I203" i="1"/>
  <c r="I204" i="1"/>
  <c r="I205" i="1"/>
  <c r="I207" i="1"/>
  <c r="I208" i="1"/>
  <c r="I209" i="1"/>
  <c r="I210" i="1"/>
  <c r="I211" i="1"/>
  <c r="I212" i="1"/>
  <c r="I128" i="1"/>
  <c r="I74" i="1"/>
  <c r="I75" i="1"/>
  <c r="I76" i="1"/>
  <c r="I77" i="1"/>
  <c r="I73" i="1"/>
  <c r="I16" i="1"/>
  <c r="I17" i="1"/>
  <c r="I18" i="1"/>
  <c r="I19" i="1"/>
  <c r="I20" i="1"/>
  <c r="I21" i="1"/>
  <c r="I22" i="1"/>
  <c r="I10" i="1"/>
  <c r="I11" i="1"/>
  <c r="I12" i="1"/>
  <c r="I13" i="1"/>
  <c r="I23" i="1"/>
  <c r="I24" i="1"/>
  <c r="I25" i="1"/>
  <c r="I26" i="1"/>
  <c r="I27" i="1"/>
  <c r="I28" i="1"/>
  <c r="I29" i="1"/>
  <c r="I30" i="1"/>
  <c r="I31" i="1"/>
  <c r="I32" i="1"/>
  <c r="I33" i="1"/>
  <c r="I78" i="1"/>
  <c r="I79" i="1"/>
  <c r="I80" i="1"/>
  <c r="I81" i="1"/>
  <c r="I82" i="1"/>
  <c r="I83" i="1"/>
  <c r="I84" i="1"/>
  <c r="I85" i="1"/>
  <c r="I86" i="1"/>
  <c r="I87" i="1"/>
  <c r="I88" i="1"/>
  <c r="I89" i="1"/>
  <c r="I90" i="1"/>
  <c r="I91" i="1"/>
  <c r="I92" i="1"/>
  <c r="I93" i="1"/>
  <c r="I94" i="1"/>
  <c r="I95" i="1"/>
  <c r="I287" i="1"/>
  <c r="I288" i="1"/>
  <c r="I289" i="1"/>
  <c r="I290" i="1"/>
  <c r="I291" i="1"/>
  <c r="I292" i="1"/>
  <c r="I293" i="1"/>
  <c r="I294" i="1"/>
  <c r="I295" i="1"/>
  <c r="I296" i="1"/>
  <c r="I297" i="1"/>
  <c r="I298" i="1"/>
  <c r="I299" i="1"/>
  <c r="I259" i="1"/>
  <c r="I260" i="1"/>
  <c r="I261" i="1"/>
  <c r="I262" i="1"/>
  <c r="I263" i="1"/>
  <c r="I264" i="1"/>
  <c r="I265" i="1"/>
  <c r="I266" i="1"/>
  <c r="I267" i="1"/>
  <c r="I268" i="1"/>
  <c r="I269" i="1"/>
  <c r="I270" i="1"/>
  <c r="I271" i="1"/>
  <c r="I272" i="1"/>
  <c r="I273" i="1"/>
  <c r="I274" i="1"/>
  <c r="I300" i="1"/>
  <c r="I301" i="1"/>
  <c r="I302" i="1"/>
  <c r="I303" i="1"/>
  <c r="I304" i="1"/>
  <c r="I305" i="1"/>
  <c r="I318" i="1"/>
  <c r="I319" i="1"/>
  <c r="I321" i="1"/>
  <c r="I320" i="1"/>
  <c r="I324" i="1"/>
  <c r="I323" i="1"/>
  <c r="I322" i="1"/>
  <c r="I307" i="1"/>
  <c r="I306" i="1"/>
  <c r="I15" i="1"/>
  <c r="I6" i="1"/>
  <c r="I7" i="1"/>
  <c r="I8" i="1"/>
  <c r="I9" i="1"/>
  <c r="I14" i="1"/>
  <c r="I5" i="1"/>
  <c r="N76" i="1" l="1"/>
  <c r="N75" i="1"/>
  <c r="N74" i="1"/>
  <c r="N73" i="1"/>
  <c r="N77" i="1"/>
  <c r="N306" i="1"/>
  <c r="N307" i="1"/>
  <c r="N323" i="1"/>
  <c r="N324" i="1"/>
  <c r="N320" i="1"/>
  <c r="N321" i="1"/>
  <c r="N319" i="1"/>
  <c r="N318" i="1"/>
  <c r="N322" i="1"/>
  <c r="N305" i="1"/>
  <c r="N304" i="1"/>
  <c r="N303" i="1"/>
  <c r="N302" i="1"/>
  <c r="N301" i="1"/>
  <c r="N300" i="1"/>
  <c r="N274" i="1"/>
  <c r="N273" i="1"/>
  <c r="N272" i="1"/>
  <c r="N271" i="1"/>
  <c r="N270" i="1"/>
  <c r="N269" i="1"/>
  <c r="N268" i="1"/>
  <c r="N267" i="1"/>
  <c r="N266" i="1"/>
  <c r="N265" i="1"/>
  <c r="N264" i="1"/>
  <c r="N263" i="1"/>
  <c r="N262" i="1"/>
  <c r="N261" i="1"/>
  <c r="N260" i="1"/>
  <c r="N259" i="1"/>
  <c r="N295" i="1"/>
  <c r="N292" i="1"/>
  <c r="N297" i="1"/>
  <c r="N296" i="1"/>
  <c r="N289" i="1"/>
  <c r="N287" i="1"/>
  <c r="N290" i="1"/>
  <c r="N291" i="1"/>
  <c r="N293" i="1"/>
  <c r="N78" i="1"/>
  <c r="N88" i="1"/>
  <c r="N85" i="1"/>
  <c r="N90" i="1"/>
  <c r="N80" i="1"/>
  <c r="N81" i="1"/>
  <c r="N83" i="1"/>
  <c r="N93" i="1"/>
  <c r="N89" i="1"/>
  <c r="N86" i="1"/>
  <c r="N84" i="1"/>
  <c r="N82" i="1"/>
  <c r="N79" i="1"/>
  <c r="N92" i="1"/>
  <c r="N87" i="1"/>
  <c r="N95" i="1"/>
  <c r="N94" i="1"/>
  <c r="N24" i="1"/>
  <c r="N25" i="1"/>
  <c r="N26" i="1"/>
  <c r="N27" i="1"/>
  <c r="N28" i="1"/>
  <c r="N29" i="1"/>
  <c r="N30" i="1"/>
  <c r="N31" i="1"/>
  <c r="N32" i="1"/>
  <c r="N33" i="1"/>
  <c r="N23" i="1"/>
  <c r="N22" i="1"/>
  <c r="N21" i="1"/>
  <c r="N20" i="1"/>
  <c r="N19" i="1"/>
  <c r="N18" i="1"/>
  <c r="N17" i="1"/>
  <c r="N16" i="1"/>
  <c r="N15" i="1"/>
  <c r="M13" i="1"/>
  <c r="M12" i="1"/>
  <c r="M11" i="1"/>
  <c r="N14" i="1"/>
  <c r="N6" i="1"/>
  <c r="N7" i="1"/>
  <c r="N8" i="1"/>
  <c r="N9" i="1"/>
  <c r="N5" i="1"/>
</calcChain>
</file>

<file path=xl/sharedStrings.xml><?xml version="1.0" encoding="utf-8"?>
<sst xmlns="http://schemas.openxmlformats.org/spreadsheetml/2006/main" count="4070" uniqueCount="263">
  <si>
    <t>Study</t>
  </si>
  <si>
    <t>Note</t>
  </si>
  <si>
    <t>Patient</t>
  </si>
  <si>
    <t>P1</t>
  </si>
  <si>
    <t>P2</t>
  </si>
  <si>
    <t>P3</t>
  </si>
  <si>
    <t>P4</t>
  </si>
  <si>
    <t>P5</t>
  </si>
  <si>
    <t>Gender</t>
  </si>
  <si>
    <t>M</t>
  </si>
  <si>
    <t>F</t>
  </si>
  <si>
    <t>SMCP</t>
  </si>
  <si>
    <t>UCLP</t>
  </si>
  <si>
    <t>SPC</t>
  </si>
  <si>
    <t>CP</t>
  </si>
  <si>
    <t>Source</t>
  </si>
  <si>
    <t>Fig. 6; t4 &amp; t10</t>
  </si>
  <si>
    <t>https://automeris.io/WebPlotDigitizer/userManual.pdf</t>
  </si>
  <si>
    <t>Fig. 6; t4 &amp; t11</t>
  </si>
  <si>
    <t>Fig. 6; t4 &amp; t12</t>
  </si>
  <si>
    <t>Fig. 6; t4 &amp; t13</t>
  </si>
  <si>
    <t>Fig. 6; t4 &amp; t14</t>
  </si>
  <si>
    <t>Yes</t>
  </si>
  <si>
    <t>IT4</t>
  </si>
  <si>
    <t>DT3</t>
  </si>
  <si>
    <t>IT7</t>
  </si>
  <si>
    <t>DT2</t>
  </si>
  <si>
    <t>IT3</t>
  </si>
  <si>
    <t>IT1</t>
  </si>
  <si>
    <t>IT2</t>
  </si>
  <si>
    <t>IT5</t>
  </si>
  <si>
    <t>IT6</t>
  </si>
  <si>
    <t>IT8</t>
  </si>
  <si>
    <t>IT9</t>
  </si>
  <si>
    <t>DT1</t>
  </si>
  <si>
    <t>DT4</t>
  </si>
  <si>
    <t>Noncleft VPD</t>
  </si>
  <si>
    <t>CHARGE</t>
  </si>
  <si>
    <t>22Q11.2 deletion</t>
  </si>
  <si>
    <t>Pre</t>
  </si>
  <si>
    <t>Post</t>
  </si>
  <si>
    <t>Table 4</t>
  </si>
  <si>
    <t>Table 2</t>
  </si>
  <si>
    <t>Table 3</t>
  </si>
  <si>
    <t>Table 4 + Table 5</t>
  </si>
  <si>
    <t>No</t>
  </si>
  <si>
    <t>BCLP</t>
  </si>
  <si>
    <t>No speech deviation</t>
  </si>
  <si>
    <t>VPD</t>
  </si>
  <si>
    <t>Excl</t>
  </si>
  <si>
    <t>C001</t>
  </si>
  <si>
    <t>C002</t>
  </si>
  <si>
    <t>C003</t>
  </si>
  <si>
    <t>C004</t>
  </si>
  <si>
    <t>C005</t>
  </si>
  <si>
    <t>C006</t>
  </si>
  <si>
    <t>C007</t>
  </si>
  <si>
    <t>C009</t>
  </si>
  <si>
    <t>C010</t>
  </si>
  <si>
    <t>C011</t>
  </si>
  <si>
    <t>C012</t>
  </si>
  <si>
    <t>C013</t>
  </si>
  <si>
    <t>C015</t>
  </si>
  <si>
    <t>C016</t>
  </si>
  <si>
    <t>C017</t>
  </si>
  <si>
    <t>C018</t>
  </si>
  <si>
    <t>C019</t>
  </si>
  <si>
    <t>C020</t>
  </si>
  <si>
    <t>Only [l/r] substitutions</t>
  </si>
  <si>
    <t>Missing value</t>
  </si>
  <si>
    <t>CL</t>
  </si>
  <si>
    <t>C01</t>
  </si>
  <si>
    <t>C03</t>
  </si>
  <si>
    <t>C02</t>
  </si>
  <si>
    <t>C04</t>
  </si>
  <si>
    <t>C05</t>
  </si>
  <si>
    <t>C06</t>
  </si>
  <si>
    <t>C07</t>
  </si>
  <si>
    <t>C08</t>
  </si>
  <si>
    <t>C09</t>
  </si>
  <si>
    <t>C10</t>
  </si>
  <si>
    <t>C11</t>
  </si>
  <si>
    <t>C12</t>
  </si>
  <si>
    <t>C16</t>
  </si>
  <si>
    <t>C18</t>
  </si>
  <si>
    <t>C19</t>
  </si>
  <si>
    <t>C20</t>
  </si>
  <si>
    <t>1C01</t>
  </si>
  <si>
    <t>3C30</t>
  </si>
  <si>
    <t>1C02</t>
  </si>
  <si>
    <t>1C05</t>
  </si>
  <si>
    <t>1C03</t>
  </si>
  <si>
    <t>3C21</t>
  </si>
  <si>
    <t>2C01</t>
  </si>
  <si>
    <t>Craig</t>
  </si>
  <si>
    <t>Andrew</t>
  </si>
  <si>
    <t>Figure 1; Pre VAM &amp; Post VAM</t>
  </si>
  <si>
    <t>b1</t>
  </si>
  <si>
    <t>b2</t>
  </si>
  <si>
    <t>b3</t>
  </si>
  <si>
    <t>b4</t>
  </si>
  <si>
    <t>b5</t>
  </si>
  <si>
    <t>b6</t>
  </si>
  <si>
    <t>b7</t>
  </si>
  <si>
    <t>b8</t>
  </si>
  <si>
    <t>b9</t>
  </si>
  <si>
    <t>b10</t>
  </si>
  <si>
    <t>b11</t>
  </si>
  <si>
    <t>b12</t>
  </si>
  <si>
    <t>b13</t>
  </si>
  <si>
    <t>b14</t>
  </si>
  <si>
    <t>b15</t>
  </si>
  <si>
    <t>b16</t>
  </si>
  <si>
    <t>b17</t>
  </si>
  <si>
    <t>b18</t>
  </si>
  <si>
    <t>b20</t>
  </si>
  <si>
    <t>b19</t>
  </si>
  <si>
    <t>b21</t>
  </si>
  <si>
    <t>b22</t>
  </si>
  <si>
    <t>b23</t>
  </si>
  <si>
    <t>b24</t>
  </si>
  <si>
    <t>b25</t>
  </si>
  <si>
    <t>b26</t>
  </si>
  <si>
    <t>b27</t>
  </si>
  <si>
    <t>b28</t>
  </si>
  <si>
    <t>b30</t>
  </si>
  <si>
    <t>b29</t>
  </si>
  <si>
    <t>b31</t>
  </si>
  <si>
    <t>b33</t>
  </si>
  <si>
    <t>b32</t>
  </si>
  <si>
    <t>b34</t>
  </si>
  <si>
    <t>b35</t>
  </si>
  <si>
    <t>b36</t>
  </si>
  <si>
    <t>b37</t>
  </si>
  <si>
    <t>b38</t>
  </si>
  <si>
    <t>b39</t>
  </si>
  <si>
    <t>b40</t>
  </si>
  <si>
    <t>b41</t>
  </si>
  <si>
    <t>b42</t>
  </si>
  <si>
    <t>b43</t>
  </si>
  <si>
    <t>b44</t>
  </si>
  <si>
    <t>b45</t>
  </si>
  <si>
    <t>Months</t>
  </si>
  <si>
    <t>Figure 4</t>
  </si>
  <si>
    <t>Year</t>
  </si>
  <si>
    <t>Y:Month</t>
  </si>
  <si>
    <t>Cleft</t>
  </si>
  <si>
    <t>Exclusion</t>
  </si>
  <si>
    <t>Figure 2; Pre VAM &amp; Post VAM</t>
  </si>
  <si>
    <t>Motor-phonetic</t>
  </si>
  <si>
    <t>RelevantC</t>
  </si>
  <si>
    <t>Not</t>
  </si>
  <si>
    <t>The different sheets relate to the outcome categories (Speech; Language; Intelligibility; Participation).</t>
  </si>
  <si>
    <t>Id of study.</t>
  </si>
  <si>
    <t>Patient ID in study.</t>
  </si>
  <si>
    <t>Age in years.</t>
  </si>
  <si>
    <t>Age in months. (Note that age is tabulated as (e.g.) 4.5 years (only in "Year" column) or 4 years and 6 months (on Year and Y:Month column.)</t>
  </si>
  <si>
    <t>Age in months.</t>
  </si>
  <si>
    <t>M = Male; F = Female.</t>
  </si>
  <si>
    <t>Difference</t>
  </si>
  <si>
    <t>Difference between pre and post such that positive values indicate positive change (sometimes post-pre, sometimes pre-post).</t>
  </si>
  <si>
    <t>Did we judge the difference/change as clinically relevant or not.</t>
  </si>
  <si>
    <t>Where did we get the data from in the report.</t>
  </si>
  <si>
    <t>Column</t>
  </si>
  <si>
    <t>Explanation</t>
  </si>
  <si>
    <t>Pass</t>
  </si>
  <si>
    <t>Delayed</t>
  </si>
  <si>
    <t>NA</t>
  </si>
  <si>
    <t>Mild</t>
  </si>
  <si>
    <t>Moderate</t>
  </si>
  <si>
    <t>Normal</t>
  </si>
  <si>
    <t>3-4,8</t>
  </si>
  <si>
    <t>Eight weeks of therapy, once per day - so maybe 40 hours.</t>
  </si>
  <si>
    <t>Table 1</t>
  </si>
  <si>
    <t>11-16</t>
  </si>
  <si>
    <t>Unclear cleft type.</t>
  </si>
  <si>
    <t>Negative</t>
  </si>
  <si>
    <t>Severe</t>
  </si>
  <si>
    <t>Good</t>
  </si>
  <si>
    <t>In this 2014 study, we considered relevant change to be between 0/1 -&gt;2, 2-&gt;3, and 3-&gt;4 (or greater leaps).</t>
  </si>
  <si>
    <t>In this 2017 study, we considered relevant change to be between 0/1 -&gt; 2, 2/3/4 -&gt; 5, 5 -&gt; 6 (or greater leaps).</t>
  </si>
  <si>
    <t>In this 2018 study, we considered relevant change to be between 0/1 -&gt; 2, 2/3 -&gt; 4, 4-&gt; 5 (or greater leaps).</t>
  </si>
  <si>
    <t>Good at t12 (one month follow-up)</t>
  </si>
  <si>
    <t>Robin sequence</t>
  </si>
  <si>
    <t>Subm CP</t>
  </si>
  <si>
    <t>inconsistent</t>
  </si>
  <si>
    <t>l/r</t>
  </si>
  <si>
    <t>Good if only one deviation</t>
  </si>
  <si>
    <t>Good if only l/r deviation</t>
  </si>
  <si>
    <t>Good according to reference value in SVANTE or for younger - clinical estimation</t>
  </si>
  <si>
    <t>EndPoint</t>
  </si>
  <si>
    <t>EGood</t>
  </si>
  <si>
    <t>Language/phonological</t>
  </si>
  <si>
    <t>Table 4 - Data point 2 - 3: pre to post treatment</t>
  </si>
  <si>
    <t>Too old</t>
  </si>
  <si>
    <t xml:space="preserve">Skulle tro att 4 kan värderas som Good hos de yngsta (3 år) och 5 hos de äldre (4-5 år). Men ålder kan inte läsas ut/individ..Löses genom att vi värderar endast 5 som Good (AL/EH) </t>
  </si>
  <si>
    <t>L002</t>
  </si>
  <si>
    <t>L003</t>
  </si>
  <si>
    <t>L004</t>
  </si>
  <si>
    <t>L007</t>
  </si>
  <si>
    <t>L009</t>
  </si>
  <si>
    <t>L012</t>
  </si>
  <si>
    <t>L013</t>
  </si>
  <si>
    <t>L014</t>
  </si>
  <si>
    <t>L015</t>
  </si>
  <si>
    <t>L016</t>
  </si>
  <si>
    <t>L020</t>
  </si>
  <si>
    <t>L024</t>
  </si>
  <si>
    <t>Occasionally</t>
  </si>
  <si>
    <t>Most</t>
  </si>
  <si>
    <t>Often</t>
  </si>
  <si>
    <t>Second year for child 1</t>
  </si>
  <si>
    <t>Second year for child 7</t>
  </si>
  <si>
    <t>Second year for child 2</t>
  </si>
  <si>
    <t>Second year for child 6</t>
  </si>
  <si>
    <t>Third year for child 6</t>
  </si>
  <si>
    <t>Personal communication</t>
  </si>
  <si>
    <t>(VPI?)</t>
  </si>
  <si>
    <t>No speech deviations at start</t>
  </si>
  <si>
    <t>In Pre and Post is the sum of Misarticulations and Glotal stops.</t>
  </si>
  <si>
    <t>TherapyType</t>
  </si>
  <si>
    <t>Delivery</t>
  </si>
  <si>
    <t>Prathanee, 2011</t>
  </si>
  <si>
    <t>Alighieri et al., 2019</t>
  </si>
  <si>
    <t>Derakhshandeh et al., 2016</t>
  </si>
  <si>
    <t>Dobbelsteyn et al., 2014</t>
  </si>
  <si>
    <t>Hanchanlert et al., 2015</t>
  </si>
  <si>
    <t>Lindeborg et al., 2020</t>
  </si>
  <si>
    <t>Luyten et al., 2016</t>
  </si>
  <si>
    <t>Makarabhirom et al., 2015</t>
  </si>
  <si>
    <t>Pamplona et al., 2014</t>
  </si>
  <si>
    <t>Pamplona et al., 2017</t>
  </si>
  <si>
    <t>Pamplona &amp; Ysunza, 2018</t>
  </si>
  <si>
    <t>Prathanee et al., 2020</t>
  </si>
  <si>
    <t>Prathanee et al., 2014</t>
  </si>
  <si>
    <t>Pumnum et al., 2015</t>
  </si>
  <si>
    <t>Roxburgh et al., 2016</t>
  </si>
  <si>
    <t>Scherer et al., 2008</t>
  </si>
  <si>
    <t>Sritacha et al., 2016</t>
  </si>
  <si>
    <t>Van Demark &amp; Hardin, 1986</t>
  </si>
  <si>
    <t>SLP (clinic)</t>
  </si>
  <si>
    <t>Parent (home)</t>
  </si>
  <si>
    <t>Speech assistant &amp; parent (home)</t>
  </si>
  <si>
    <t>SLP &amp; Speech assistant (camp)</t>
  </si>
  <si>
    <t>Speech assistant (home)</t>
  </si>
  <si>
    <t>SLP (camp)</t>
  </si>
  <si>
    <t>Type of therapy: Motor-phonetic vs Language/Phonological.</t>
  </si>
  <si>
    <t>Delivery: By SLP, parent, or speech assistant at clinic, camp, or at home.</t>
  </si>
  <si>
    <r>
      <t xml:space="preserve">Dosage of therapy in </t>
    </r>
    <r>
      <rPr>
        <b/>
        <sz val="11"/>
        <color theme="1"/>
        <rFont val="Calibri"/>
        <family val="2"/>
        <scheme val="minor"/>
      </rPr>
      <t>weeks</t>
    </r>
    <r>
      <rPr>
        <sz val="11"/>
        <color theme="1"/>
        <rFont val="Calibri"/>
        <family val="2"/>
        <scheme val="minor"/>
      </rPr>
      <t>.</t>
    </r>
  </si>
  <si>
    <t>If excluded, (by us) for what reason?</t>
  </si>
  <si>
    <t>Measure at pre (different measure per study).</t>
  </si>
  <si>
    <t>Measure at post (different measure per study).</t>
  </si>
  <si>
    <t>CP = Cleft palate; CL = Cleft lip; UCLP = Unilateralt CLP; BCLP = Bilateral CLP; SMCP = Submucous CP; SPC = Soft palate cleft; VPD = Velopharyngeal dysfunction.</t>
  </si>
  <si>
    <t>Prins &amp; Bloomer, 1965</t>
  </si>
  <si>
    <t>Personal communication about patient returning to treatment.</t>
  </si>
  <si>
    <t>Pamplona &amp; Ysunza, 2000</t>
  </si>
  <si>
    <t>Did we judge the post/end point measure as being "Good" or Not. EGood is label for Language and Intelligibillity when the child was good ("normal") already at pre (these children were excluded from these analyses).</t>
  </si>
  <si>
    <t>Duration</t>
  </si>
  <si>
    <t>Here we have tabulated individual data extracted from the various studies and included our judgmeents of benefit and "good" post-therapy outcome.</t>
  </si>
  <si>
    <t>Also note that values in gray have been calculated by us.</t>
  </si>
  <si>
    <r>
      <rPr>
        <b/>
        <sz val="11"/>
        <color theme="1"/>
        <rFont val="Calibri"/>
        <family val="2"/>
        <scheme val="minor"/>
      </rPr>
      <t>Please note</t>
    </r>
    <r>
      <rPr>
        <sz val="11"/>
        <color theme="1"/>
        <rFont val="Calibri"/>
        <family val="2"/>
        <scheme val="minor"/>
      </rPr>
      <t xml:space="preserve"> that data from Sweeney et al. 2020 was included in the analyses of Speech, Intelligiblity, and PRO. The individual participant data was generously shared to us by the authors, but we do not have permission to include it in this open access upload.</t>
    </r>
  </si>
  <si>
    <r>
      <t xml:space="preserve">Supplemental material, Sand et al., “On the Benefits of Speech-Language Therapy for Individuals Born With Cleft Palate: A Systematic Review and Meta-Analysis of Individual Participant Data,” </t>
    </r>
    <r>
      <rPr>
        <i/>
        <sz val="8"/>
        <color theme="1"/>
        <rFont val="Times New Roman"/>
        <family val="1"/>
      </rPr>
      <t>JSLHR</t>
    </r>
    <r>
      <rPr>
        <sz val="8"/>
        <color theme="1"/>
        <rFont val="Times New Roman"/>
        <family val="1"/>
      </rPr>
      <t xml:space="preserve">, https://doi.org/10.1044/2021_JSLHR-21-00367  </t>
    </r>
  </si>
  <si>
    <r>
      <rPr>
        <b/>
        <sz val="11"/>
        <color theme="1"/>
        <rFont val="Calibri"/>
        <family val="2"/>
        <scheme val="minor"/>
      </rPr>
      <t>Supplemental Material S5.</t>
    </r>
    <r>
      <rPr>
        <sz val="11"/>
        <color theme="1"/>
        <rFont val="Calibri"/>
        <family val="2"/>
        <scheme val="minor"/>
      </rPr>
      <t xml:space="preserve"> IPD tabulated from the included studies and all our clinical evaluations.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</si>
</sst>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sz val="8"/>
      <name val="Calibri"/>
      <family val="2"/>
      <scheme val="minor"/>
    </font>
    <font>
      <sz val="11"/>
      <color theme="0" tint="-0.499984740745262"/>
      <name val="Calibri"/>
      <family val="2"/>
      <scheme val="minor"/>
    </font>
    <font>
      <sz val="11"/>
      <name val="Calibri"/>
      <family val="2"/>
      <scheme val="minor"/>
    </font>
    <font>
      <sz val="10"/>
      <color theme="1"/>
      <name val="Calibri"/>
      <family val="2"/>
      <scheme val="minor"/>
    </font>
    <font>
      <sz val="8"/>
      <color theme="1"/>
      <name val="Times New Roman"/>
      <family val="1"/>
    </font>
    <font>
      <i/>
      <sz val="8"/>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1"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0" fillId="0" borderId="0" xfId="0" applyBorder="1"/>
    <xf numFmtId="0" fontId="0" fillId="0" borderId="0" xfId="0" applyBorder="1" applyAlignment="1">
      <alignment horizontal="center"/>
    </xf>
    <xf numFmtId="0" fontId="0" fillId="0" borderId="0" xfId="0" applyFill="1" applyBorder="1"/>
    <xf numFmtId="0" fontId="0" fillId="0" borderId="0" xfId="0" applyAlignment="1">
      <alignment horizontal="center" vertical="center"/>
    </xf>
    <xf numFmtId="0" fontId="0" fillId="0" borderId="0" xfId="0" applyAlignment="1">
      <alignment horizontal="left"/>
    </xf>
    <xf numFmtId="0" fontId="0" fillId="0" borderId="0" xfId="0" applyBorder="1" applyAlignment="1">
      <alignment horizontal="left"/>
    </xf>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left"/>
    </xf>
    <xf numFmtId="2" fontId="0" fillId="0" borderId="0" xfId="0" applyNumberFormat="1" applyAlignment="1">
      <alignment horizontal="center"/>
    </xf>
    <xf numFmtId="2" fontId="0" fillId="0" borderId="0" xfId="0" applyNumberFormat="1" applyFill="1" applyAlignment="1">
      <alignment horizontal="center"/>
    </xf>
    <xf numFmtId="0" fontId="4" fillId="0" borderId="0" xfId="0" applyFont="1" applyAlignment="1">
      <alignment horizontal="center"/>
    </xf>
    <xf numFmtId="0" fontId="4" fillId="0" borderId="0" xfId="0" applyFont="1" applyBorder="1" applyAlignment="1">
      <alignment horizontal="center"/>
    </xf>
    <xf numFmtId="2" fontId="0" fillId="0" borderId="0" xfId="0" applyNumberFormat="1" applyBorder="1" applyAlignment="1">
      <alignment horizontal="center"/>
    </xf>
    <xf numFmtId="0" fontId="5" fillId="0" borderId="0" xfId="0" applyFont="1" applyAlignment="1">
      <alignment horizontal="center"/>
    </xf>
    <xf numFmtId="49" fontId="0" fillId="0" borderId="0" xfId="0" applyNumberFormat="1" applyAlignment="1">
      <alignment horizontal="center"/>
    </xf>
    <xf numFmtId="0" fontId="0" fillId="0" borderId="0" xfId="0" applyFill="1" applyAlignment="1">
      <alignment horizontal="left"/>
    </xf>
    <xf numFmtId="0" fontId="6" fillId="0" borderId="0" xfId="0" applyFont="1"/>
  </cellXfs>
  <cellStyles count="1">
    <cellStyle name="Normal" xfId="0" builtinId="0"/>
  </cellStyles>
  <dxfs count="326">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F3B60-F1F1-44C2-A078-7ECF3B75A739}">
  <dimension ref="A1:C30"/>
  <sheetViews>
    <sheetView tabSelected="1" workbookViewId="0">
      <selection activeCell="B5" sqref="B5"/>
    </sheetView>
  </sheetViews>
  <sheetFormatPr defaultColWidth="8.81640625" defaultRowHeight="14.5" x14ac:dyDescent="0.35"/>
  <cols>
    <col min="2" max="2" width="31.54296875" customWidth="1"/>
  </cols>
  <sheetData>
    <row r="1" spans="1:3" s="26" customFormat="1" ht="10.5" x14ac:dyDescent="0.25">
      <c r="A1" s="26" t="s">
        <v>261</v>
      </c>
    </row>
    <row r="3" spans="1:3" x14ac:dyDescent="0.35">
      <c r="A3" t="s">
        <v>262</v>
      </c>
    </row>
    <row r="5" spans="1:3" x14ac:dyDescent="0.35">
      <c r="B5" t="s">
        <v>258</v>
      </c>
    </row>
    <row r="7" spans="1:3" x14ac:dyDescent="0.35">
      <c r="B7" t="s">
        <v>152</v>
      </c>
    </row>
    <row r="9" spans="1:3" x14ac:dyDescent="0.35">
      <c r="B9" t="s">
        <v>260</v>
      </c>
    </row>
    <row r="11" spans="1:3" x14ac:dyDescent="0.35">
      <c r="B11" t="s">
        <v>163</v>
      </c>
      <c r="C11" t="s">
        <v>164</v>
      </c>
    </row>
    <row r="12" spans="1:3" x14ac:dyDescent="0.35">
      <c r="B12" s="1" t="s">
        <v>0</v>
      </c>
      <c r="C12" t="s">
        <v>153</v>
      </c>
    </row>
    <row r="13" spans="1:3" x14ac:dyDescent="0.35">
      <c r="B13" s="1" t="s">
        <v>220</v>
      </c>
      <c r="C13" t="s">
        <v>246</v>
      </c>
    </row>
    <row r="14" spans="1:3" x14ac:dyDescent="0.35">
      <c r="B14" s="1" t="s">
        <v>221</v>
      </c>
      <c r="C14" t="s">
        <v>247</v>
      </c>
    </row>
    <row r="15" spans="1:3" x14ac:dyDescent="0.35">
      <c r="B15" s="1" t="s">
        <v>257</v>
      </c>
      <c r="C15" t="s">
        <v>248</v>
      </c>
    </row>
    <row r="16" spans="1:3" x14ac:dyDescent="0.35">
      <c r="B16" s="1" t="s">
        <v>2</v>
      </c>
      <c r="C16" t="s">
        <v>154</v>
      </c>
    </row>
    <row r="17" spans="2:3" x14ac:dyDescent="0.35">
      <c r="B17" s="1" t="s">
        <v>147</v>
      </c>
      <c r="C17" t="s">
        <v>249</v>
      </c>
    </row>
    <row r="18" spans="2:3" x14ac:dyDescent="0.35">
      <c r="B18" s="1" t="s">
        <v>144</v>
      </c>
      <c r="C18" t="s">
        <v>155</v>
      </c>
    </row>
    <row r="19" spans="2:3" x14ac:dyDescent="0.35">
      <c r="B19" s="1" t="s">
        <v>145</v>
      </c>
      <c r="C19" t="s">
        <v>156</v>
      </c>
    </row>
    <row r="20" spans="2:3" x14ac:dyDescent="0.35">
      <c r="B20" s="1" t="s">
        <v>142</v>
      </c>
      <c r="C20" t="s">
        <v>157</v>
      </c>
    </row>
    <row r="21" spans="2:3" x14ac:dyDescent="0.35">
      <c r="B21" s="1" t="s">
        <v>8</v>
      </c>
      <c r="C21" t="s">
        <v>158</v>
      </c>
    </row>
    <row r="22" spans="2:3" x14ac:dyDescent="0.35">
      <c r="B22" s="1" t="s">
        <v>146</v>
      </c>
      <c r="C22" t="s">
        <v>252</v>
      </c>
    </row>
    <row r="23" spans="2:3" x14ac:dyDescent="0.35">
      <c r="B23" s="1" t="s">
        <v>39</v>
      </c>
      <c r="C23" t="s">
        <v>250</v>
      </c>
    </row>
    <row r="24" spans="2:3" x14ac:dyDescent="0.35">
      <c r="B24" s="1" t="s">
        <v>40</v>
      </c>
      <c r="C24" t="s">
        <v>251</v>
      </c>
    </row>
    <row r="25" spans="2:3" x14ac:dyDescent="0.35">
      <c r="B25" s="1" t="s">
        <v>159</v>
      </c>
      <c r="C25" t="s">
        <v>160</v>
      </c>
    </row>
    <row r="26" spans="2:3" x14ac:dyDescent="0.35">
      <c r="B26" s="1" t="s">
        <v>150</v>
      </c>
      <c r="C26" t="s">
        <v>161</v>
      </c>
    </row>
    <row r="27" spans="2:3" x14ac:dyDescent="0.35">
      <c r="B27" s="1" t="s">
        <v>190</v>
      </c>
      <c r="C27" t="s">
        <v>256</v>
      </c>
    </row>
    <row r="28" spans="2:3" x14ac:dyDescent="0.35">
      <c r="B28" s="1" t="s">
        <v>15</v>
      </c>
      <c r="C28" t="s">
        <v>162</v>
      </c>
    </row>
    <row r="29" spans="2:3" x14ac:dyDescent="0.35">
      <c r="B29" s="1" t="s">
        <v>1</v>
      </c>
    </row>
    <row r="30" spans="2:3" x14ac:dyDescent="0.35">
      <c r="B30" s="1"/>
      <c r="C30" t="s">
        <v>259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7"/>
  <sheetViews>
    <sheetView zoomScale="85" zoomScaleNormal="85" workbookViewId="0">
      <pane ySplit="1" topLeftCell="A2" activePane="bottomLeft" state="frozen"/>
      <selection pane="bottomLeft" activeCell="C5" sqref="C5"/>
    </sheetView>
  </sheetViews>
  <sheetFormatPr defaultColWidth="8.81640625" defaultRowHeight="14.5" x14ac:dyDescent="0.35"/>
  <cols>
    <col min="1" max="1" width="26.453125" bestFit="1" customWidth="1"/>
    <col min="2" max="2" width="22.453125" style="2" bestFit="1" customWidth="1"/>
    <col min="3" max="3" width="19.7265625" style="2" customWidth="1"/>
    <col min="4" max="4" width="13.26953125" style="2" bestFit="1" customWidth="1"/>
    <col min="5" max="5" width="8.26953125" style="1" bestFit="1" customWidth="1"/>
    <col min="6" max="6" width="27.54296875" style="20" bestFit="1" customWidth="1"/>
    <col min="7" max="7" width="5.7265625" style="2" bestFit="1" customWidth="1"/>
    <col min="8" max="8" width="8.81640625" style="2" bestFit="1" customWidth="1"/>
    <col min="9" max="9" width="8" style="2" bestFit="1" customWidth="1"/>
    <col min="10" max="10" width="7.7265625" style="2" bestFit="1" customWidth="1"/>
    <col min="11" max="11" width="6.1796875" style="2" bestFit="1" customWidth="1"/>
    <col min="12" max="13" width="13.54296875" style="2" bestFit="1" customWidth="1"/>
    <col min="14" max="14" width="10.453125" style="2" bestFit="1" customWidth="1"/>
    <col min="15" max="15" width="10" style="2" bestFit="1" customWidth="1"/>
    <col min="16" max="16" width="9.1796875" style="2" bestFit="1" customWidth="1"/>
    <col min="17" max="17" width="17.7265625" customWidth="1"/>
    <col min="18" max="18" width="14.26953125" style="10" customWidth="1"/>
    <col min="21" max="21" width="51.453125" bestFit="1" customWidth="1"/>
  </cols>
  <sheetData>
    <row r="1" spans="1:18" s="2" customFormat="1" x14ac:dyDescent="0.35">
      <c r="A1" s="1" t="s">
        <v>0</v>
      </c>
      <c r="B1" s="1" t="s">
        <v>220</v>
      </c>
      <c r="C1" s="1" t="s">
        <v>221</v>
      </c>
      <c r="D1" s="1" t="s">
        <v>257</v>
      </c>
      <c r="E1" s="1" t="s">
        <v>2</v>
      </c>
      <c r="F1" s="1" t="s">
        <v>147</v>
      </c>
      <c r="G1" s="1" t="s">
        <v>144</v>
      </c>
      <c r="H1" s="1" t="s">
        <v>145</v>
      </c>
      <c r="I1" s="1" t="s">
        <v>142</v>
      </c>
      <c r="J1" s="1" t="s">
        <v>8</v>
      </c>
      <c r="K1" s="1" t="s">
        <v>146</v>
      </c>
      <c r="L1" s="1" t="s">
        <v>39</v>
      </c>
      <c r="M1" s="1" t="s">
        <v>40</v>
      </c>
      <c r="N1" s="1" t="s">
        <v>159</v>
      </c>
      <c r="O1" s="1" t="s">
        <v>150</v>
      </c>
      <c r="P1" s="1" t="s">
        <v>190</v>
      </c>
      <c r="Q1" s="1" t="s">
        <v>15</v>
      </c>
      <c r="R1" s="1" t="s">
        <v>1</v>
      </c>
    </row>
    <row r="2" spans="1:18" x14ac:dyDescent="0.35">
      <c r="A2" t="s">
        <v>223</v>
      </c>
      <c r="B2" s="2" t="s">
        <v>149</v>
      </c>
      <c r="C2" s="2" t="s">
        <v>240</v>
      </c>
      <c r="D2" s="18">
        <f>3/7</f>
        <v>0.42857142857142855</v>
      </c>
      <c r="E2" s="1">
        <v>3</v>
      </c>
      <c r="G2" s="2">
        <v>11.4</v>
      </c>
      <c r="I2" s="2">
        <f t="shared" ref="I2:I9" si="0">G2*12</f>
        <v>136.80000000000001</v>
      </c>
      <c r="J2" s="2" t="s">
        <v>9</v>
      </c>
      <c r="K2" s="2" t="s">
        <v>12</v>
      </c>
      <c r="L2" s="2">
        <v>32</v>
      </c>
      <c r="M2" s="2">
        <v>38</v>
      </c>
      <c r="N2" s="2">
        <f t="shared" ref="N2:N9" si="1">M2-L2</f>
        <v>6</v>
      </c>
      <c r="O2" s="2" t="s">
        <v>45</v>
      </c>
      <c r="P2" s="13" t="s">
        <v>45</v>
      </c>
      <c r="Q2" t="s">
        <v>193</v>
      </c>
    </row>
    <row r="3" spans="1:18" x14ac:dyDescent="0.35">
      <c r="A3" t="s">
        <v>223</v>
      </c>
      <c r="B3" s="2" t="s">
        <v>149</v>
      </c>
      <c r="C3" s="2" t="s">
        <v>240</v>
      </c>
      <c r="D3" s="18">
        <f>3/7</f>
        <v>0.42857142857142855</v>
      </c>
      <c r="E3" s="1">
        <v>4</v>
      </c>
      <c r="G3" s="2">
        <v>11.7</v>
      </c>
      <c r="I3" s="2">
        <f t="shared" si="0"/>
        <v>140.39999999999998</v>
      </c>
      <c r="J3" s="2" t="s">
        <v>9</v>
      </c>
      <c r="K3" s="2" t="s">
        <v>14</v>
      </c>
      <c r="L3" s="2">
        <v>44</v>
      </c>
      <c r="M3" s="2">
        <v>48</v>
      </c>
      <c r="N3" s="2">
        <f t="shared" si="1"/>
        <v>4</v>
      </c>
      <c r="O3" s="2" t="s">
        <v>45</v>
      </c>
      <c r="P3" s="13" t="s">
        <v>45</v>
      </c>
      <c r="Q3" t="s">
        <v>41</v>
      </c>
    </row>
    <row r="4" spans="1:18" x14ac:dyDescent="0.35">
      <c r="A4" t="s">
        <v>223</v>
      </c>
      <c r="B4" s="2" t="s">
        <v>149</v>
      </c>
      <c r="C4" s="2" t="s">
        <v>240</v>
      </c>
      <c r="D4" s="18">
        <f>3/7</f>
        <v>0.42857142857142855</v>
      </c>
      <c r="E4" s="1">
        <v>5</v>
      </c>
      <c r="F4" s="20" t="s">
        <v>194</v>
      </c>
      <c r="G4" s="2">
        <v>39.1</v>
      </c>
      <c r="I4" s="2">
        <f t="shared" si="0"/>
        <v>469.20000000000005</v>
      </c>
      <c r="J4" s="2" t="s">
        <v>9</v>
      </c>
      <c r="K4" s="2" t="s">
        <v>12</v>
      </c>
      <c r="L4" s="2">
        <v>65</v>
      </c>
      <c r="M4" s="2">
        <v>84</v>
      </c>
      <c r="N4" s="2">
        <f t="shared" si="1"/>
        <v>19</v>
      </c>
      <c r="O4" s="2" t="s">
        <v>49</v>
      </c>
      <c r="P4" s="2" t="s">
        <v>49</v>
      </c>
      <c r="Q4" t="s">
        <v>41</v>
      </c>
      <c r="R4" s="17"/>
    </row>
    <row r="5" spans="1:18" x14ac:dyDescent="0.35">
      <c r="A5" t="s">
        <v>224</v>
      </c>
      <c r="B5" s="2" t="s">
        <v>149</v>
      </c>
      <c r="C5" s="2" t="s">
        <v>240</v>
      </c>
      <c r="D5" s="2">
        <v>10</v>
      </c>
      <c r="E5" s="1" t="s">
        <v>3</v>
      </c>
      <c r="G5" s="2">
        <v>5</v>
      </c>
      <c r="I5" s="5">
        <f t="shared" si="0"/>
        <v>60</v>
      </c>
      <c r="J5" s="2" t="s">
        <v>9</v>
      </c>
      <c r="K5" s="2" t="s">
        <v>11</v>
      </c>
      <c r="L5" s="3">
        <v>63.779327837666401</v>
      </c>
      <c r="M5" s="3">
        <v>98.478123018389397</v>
      </c>
      <c r="N5" s="4">
        <f t="shared" si="1"/>
        <v>34.698795180722996</v>
      </c>
      <c r="O5" s="2" t="s">
        <v>22</v>
      </c>
      <c r="P5" s="2" t="s">
        <v>178</v>
      </c>
      <c r="Q5" t="s">
        <v>16</v>
      </c>
      <c r="R5" s="10" t="s">
        <v>17</v>
      </c>
    </row>
    <row r="6" spans="1:18" x14ac:dyDescent="0.35">
      <c r="A6" t="s">
        <v>224</v>
      </c>
      <c r="B6" s="2" t="s">
        <v>149</v>
      </c>
      <c r="C6" s="2" t="s">
        <v>240</v>
      </c>
      <c r="D6" s="2">
        <v>10</v>
      </c>
      <c r="E6" s="1" t="s">
        <v>4</v>
      </c>
      <c r="G6" s="2">
        <v>4.5</v>
      </c>
      <c r="I6" s="5">
        <f t="shared" si="0"/>
        <v>54</v>
      </c>
      <c r="J6" s="2" t="s">
        <v>9</v>
      </c>
      <c r="K6" s="2" t="s">
        <v>12</v>
      </c>
      <c r="L6" s="3">
        <v>28.116677235256802</v>
      </c>
      <c r="M6" s="3">
        <v>48.357641090678598</v>
      </c>
      <c r="N6" s="4">
        <f t="shared" si="1"/>
        <v>20.240963855421796</v>
      </c>
      <c r="O6" s="2" t="s">
        <v>22</v>
      </c>
      <c r="P6" s="2" t="s">
        <v>151</v>
      </c>
      <c r="Q6" t="s">
        <v>18</v>
      </c>
      <c r="R6" s="10" t="s">
        <v>189</v>
      </c>
    </row>
    <row r="7" spans="1:18" x14ac:dyDescent="0.35">
      <c r="A7" t="s">
        <v>224</v>
      </c>
      <c r="B7" s="2" t="s">
        <v>149</v>
      </c>
      <c r="C7" s="2" t="s">
        <v>240</v>
      </c>
      <c r="D7" s="2">
        <v>10</v>
      </c>
      <c r="E7" s="1" t="s">
        <v>5</v>
      </c>
      <c r="G7" s="2">
        <v>7</v>
      </c>
      <c r="I7" s="5">
        <f t="shared" si="0"/>
        <v>84</v>
      </c>
      <c r="J7" s="2" t="s">
        <v>10</v>
      </c>
      <c r="K7" s="2" t="s">
        <v>13</v>
      </c>
      <c r="L7" s="3">
        <v>27.15282181357</v>
      </c>
      <c r="M7" s="3">
        <v>83.056436271401296</v>
      </c>
      <c r="N7" s="4">
        <f t="shared" si="1"/>
        <v>55.903614457831296</v>
      </c>
      <c r="O7" s="2" t="s">
        <v>22</v>
      </c>
      <c r="P7" s="2" t="s">
        <v>151</v>
      </c>
      <c r="Q7" t="s">
        <v>19</v>
      </c>
      <c r="R7" s="10" t="s">
        <v>182</v>
      </c>
    </row>
    <row r="8" spans="1:18" x14ac:dyDescent="0.35">
      <c r="A8" t="s">
        <v>224</v>
      </c>
      <c r="B8" s="2" t="s">
        <v>149</v>
      </c>
      <c r="C8" s="2" t="s">
        <v>240</v>
      </c>
      <c r="D8" s="2">
        <v>10</v>
      </c>
      <c r="E8" s="1" t="s">
        <v>6</v>
      </c>
      <c r="G8" s="2">
        <v>8.5</v>
      </c>
      <c r="I8" s="5">
        <f t="shared" si="0"/>
        <v>102</v>
      </c>
      <c r="J8" s="2" t="s">
        <v>9</v>
      </c>
      <c r="K8" s="2" t="s">
        <v>12</v>
      </c>
      <c r="L8" s="3">
        <v>49.3214965123653</v>
      </c>
      <c r="M8" s="3">
        <v>77.273303741280799</v>
      </c>
      <c r="N8" s="4">
        <f t="shared" si="1"/>
        <v>27.951807228915499</v>
      </c>
      <c r="O8" s="2" t="s">
        <v>22</v>
      </c>
      <c r="P8" s="2" t="s">
        <v>151</v>
      </c>
      <c r="Q8" t="s">
        <v>20</v>
      </c>
      <c r="R8" s="10" t="s">
        <v>182</v>
      </c>
    </row>
    <row r="9" spans="1:18" x14ac:dyDescent="0.35">
      <c r="A9" t="s">
        <v>224</v>
      </c>
      <c r="B9" s="2" t="s">
        <v>149</v>
      </c>
      <c r="C9" s="2" t="s">
        <v>240</v>
      </c>
      <c r="D9" s="2">
        <v>10</v>
      </c>
      <c r="E9" s="1" t="s">
        <v>7</v>
      </c>
      <c r="G9" s="2">
        <v>9</v>
      </c>
      <c r="I9" s="5">
        <f t="shared" si="0"/>
        <v>108</v>
      </c>
      <c r="J9" s="2" t="s">
        <v>10</v>
      </c>
      <c r="K9" s="2" t="s">
        <v>14</v>
      </c>
      <c r="L9" s="3">
        <v>41.6106531388712</v>
      </c>
      <c r="M9" s="3">
        <v>77.273303741280799</v>
      </c>
      <c r="N9" s="4">
        <f t="shared" si="1"/>
        <v>35.662650602409599</v>
      </c>
      <c r="O9" s="2" t="s">
        <v>22</v>
      </c>
      <c r="P9" s="2" t="s">
        <v>151</v>
      </c>
      <c r="Q9" t="s">
        <v>21</v>
      </c>
      <c r="R9" s="10" t="s">
        <v>182</v>
      </c>
    </row>
    <row r="10" spans="1:18" x14ac:dyDescent="0.35">
      <c r="A10" t="s">
        <v>225</v>
      </c>
      <c r="B10" s="2" t="s">
        <v>149</v>
      </c>
      <c r="C10" s="2" t="s">
        <v>241</v>
      </c>
      <c r="D10" s="2">
        <f t="shared" ref="D10:D22" si="2">4*4</f>
        <v>16</v>
      </c>
      <c r="E10" s="1" t="s">
        <v>34</v>
      </c>
      <c r="F10" s="20" t="s">
        <v>36</v>
      </c>
      <c r="G10" s="2">
        <v>11</v>
      </c>
      <c r="H10" s="2">
        <v>5</v>
      </c>
      <c r="I10" s="5">
        <f>G10*12+H10</f>
        <v>137</v>
      </c>
      <c r="J10" s="2" t="s">
        <v>9</v>
      </c>
      <c r="K10" s="2" t="s">
        <v>48</v>
      </c>
      <c r="L10" s="2">
        <v>78.5</v>
      </c>
      <c r="O10" s="2" t="s">
        <v>49</v>
      </c>
      <c r="P10" s="2" t="s">
        <v>49</v>
      </c>
      <c r="Q10" t="s">
        <v>41</v>
      </c>
    </row>
    <row r="11" spans="1:18" x14ac:dyDescent="0.35">
      <c r="A11" t="s">
        <v>225</v>
      </c>
      <c r="B11" s="2" t="s">
        <v>149</v>
      </c>
      <c r="C11" s="2" t="s">
        <v>241</v>
      </c>
      <c r="D11" s="2">
        <f t="shared" si="2"/>
        <v>16</v>
      </c>
      <c r="E11" s="1" t="s">
        <v>26</v>
      </c>
      <c r="G11" s="2">
        <v>5</v>
      </c>
      <c r="H11" s="2">
        <v>11</v>
      </c>
      <c r="I11" s="5">
        <f>G11*12+H11</f>
        <v>71</v>
      </c>
      <c r="J11" s="2" t="s">
        <v>10</v>
      </c>
      <c r="K11" s="2" t="s">
        <v>12</v>
      </c>
      <c r="L11" s="2">
        <v>58.2</v>
      </c>
      <c r="M11" s="5">
        <f>L11+N11</f>
        <v>62</v>
      </c>
      <c r="N11" s="2">
        <v>3.8</v>
      </c>
      <c r="O11" s="2" t="s">
        <v>45</v>
      </c>
      <c r="P11" s="2" t="s">
        <v>45</v>
      </c>
      <c r="Q11" t="s">
        <v>44</v>
      </c>
    </row>
    <row r="12" spans="1:18" x14ac:dyDescent="0.35">
      <c r="A12" t="s">
        <v>225</v>
      </c>
      <c r="B12" s="2" t="s">
        <v>149</v>
      </c>
      <c r="C12" s="2" t="s">
        <v>241</v>
      </c>
      <c r="D12" s="2">
        <f t="shared" si="2"/>
        <v>16</v>
      </c>
      <c r="E12" s="1" t="s">
        <v>24</v>
      </c>
      <c r="G12" s="2">
        <v>4</v>
      </c>
      <c r="H12" s="2">
        <v>10</v>
      </c>
      <c r="I12" s="5">
        <f>G12*12+H12</f>
        <v>58</v>
      </c>
      <c r="J12" s="2" t="s">
        <v>10</v>
      </c>
      <c r="K12" s="2" t="s">
        <v>12</v>
      </c>
      <c r="L12" s="2">
        <v>40.5</v>
      </c>
      <c r="M12" s="5">
        <f>L12+N12</f>
        <v>50.1</v>
      </c>
      <c r="N12" s="2">
        <v>9.6</v>
      </c>
      <c r="O12" s="2" t="s">
        <v>22</v>
      </c>
      <c r="P12" s="2" t="s">
        <v>151</v>
      </c>
      <c r="Q12" t="s">
        <v>44</v>
      </c>
      <c r="R12" s="10" t="s">
        <v>184</v>
      </c>
    </row>
    <row r="13" spans="1:18" x14ac:dyDescent="0.35">
      <c r="A13" t="s">
        <v>225</v>
      </c>
      <c r="B13" s="2" t="s">
        <v>149</v>
      </c>
      <c r="C13" s="2" t="s">
        <v>241</v>
      </c>
      <c r="D13" s="2">
        <f t="shared" si="2"/>
        <v>16</v>
      </c>
      <c r="E13" s="1" t="s">
        <v>35</v>
      </c>
      <c r="F13" s="20" t="s">
        <v>38</v>
      </c>
      <c r="G13" s="2">
        <v>15</v>
      </c>
      <c r="H13" s="2">
        <v>7</v>
      </c>
      <c r="I13" s="5">
        <f>G13*12+H13</f>
        <v>187</v>
      </c>
      <c r="J13" s="2" t="s">
        <v>10</v>
      </c>
      <c r="K13" s="2" t="s">
        <v>48</v>
      </c>
      <c r="L13" s="2">
        <v>87.3</v>
      </c>
      <c r="M13" s="5">
        <f>L13+N13</f>
        <v>82.3</v>
      </c>
      <c r="N13" s="2">
        <v>-5</v>
      </c>
      <c r="O13" s="2" t="s">
        <v>49</v>
      </c>
      <c r="P13" s="2" t="s">
        <v>49</v>
      </c>
      <c r="Q13" t="s">
        <v>44</v>
      </c>
    </row>
    <row r="14" spans="1:18" x14ac:dyDescent="0.35">
      <c r="A14" t="s">
        <v>225</v>
      </c>
      <c r="B14" s="2" t="s">
        <v>149</v>
      </c>
      <c r="C14" s="2" t="s">
        <v>241</v>
      </c>
      <c r="D14" s="2">
        <f t="shared" si="2"/>
        <v>16</v>
      </c>
      <c r="E14" s="1" t="s">
        <v>28</v>
      </c>
      <c r="G14" s="2">
        <v>16</v>
      </c>
      <c r="I14" s="5">
        <f>G14*12</f>
        <v>192</v>
      </c>
      <c r="J14" s="2" t="s">
        <v>10</v>
      </c>
      <c r="K14" s="2" t="s">
        <v>14</v>
      </c>
      <c r="L14" s="3">
        <v>71.400000000000006</v>
      </c>
      <c r="M14" s="3">
        <v>71.400000000000006</v>
      </c>
      <c r="N14" s="4">
        <f t="shared" ref="N14:N22" si="3">M14-L14</f>
        <v>0</v>
      </c>
      <c r="O14" s="2" t="s">
        <v>45</v>
      </c>
      <c r="P14" s="2" t="s">
        <v>45</v>
      </c>
      <c r="Q14" t="s">
        <v>41</v>
      </c>
      <c r="R14" s="10" t="s">
        <v>183</v>
      </c>
    </row>
    <row r="15" spans="1:18" x14ac:dyDescent="0.35">
      <c r="A15" t="s">
        <v>225</v>
      </c>
      <c r="B15" s="2" t="s">
        <v>149</v>
      </c>
      <c r="C15" s="2" t="s">
        <v>241</v>
      </c>
      <c r="D15" s="2">
        <f t="shared" si="2"/>
        <v>16</v>
      </c>
      <c r="E15" s="1" t="s">
        <v>29</v>
      </c>
      <c r="F15" s="20" t="s">
        <v>36</v>
      </c>
      <c r="G15" s="2">
        <v>9</v>
      </c>
      <c r="H15" s="2">
        <v>9</v>
      </c>
      <c r="I15" s="5">
        <f t="shared" ref="I15:I33" si="4">G15*12+H15</f>
        <v>117</v>
      </c>
      <c r="J15" s="2" t="s">
        <v>9</v>
      </c>
      <c r="K15" s="2" t="s">
        <v>48</v>
      </c>
      <c r="L15" s="2">
        <v>89.3</v>
      </c>
      <c r="M15" s="2">
        <v>87.5</v>
      </c>
      <c r="N15" s="4">
        <f t="shared" si="3"/>
        <v>-1.7999999999999972</v>
      </c>
      <c r="O15" s="2" t="s">
        <v>49</v>
      </c>
      <c r="P15" s="2" t="s">
        <v>49</v>
      </c>
      <c r="Q15" t="s">
        <v>41</v>
      </c>
      <c r="R15" s="10" t="s">
        <v>189</v>
      </c>
    </row>
    <row r="16" spans="1:18" x14ac:dyDescent="0.35">
      <c r="A16" t="s">
        <v>225</v>
      </c>
      <c r="B16" s="2" t="s">
        <v>149</v>
      </c>
      <c r="C16" s="2" t="s">
        <v>241</v>
      </c>
      <c r="D16" s="2">
        <f t="shared" si="2"/>
        <v>16</v>
      </c>
      <c r="E16" s="1" t="s">
        <v>27</v>
      </c>
      <c r="G16" s="2">
        <v>6</v>
      </c>
      <c r="H16" s="2">
        <v>6</v>
      </c>
      <c r="I16" s="5">
        <f t="shared" si="4"/>
        <v>78</v>
      </c>
      <c r="J16" s="2" t="s">
        <v>10</v>
      </c>
      <c r="K16" s="2" t="s">
        <v>46</v>
      </c>
      <c r="L16" s="3">
        <v>73.7</v>
      </c>
      <c r="M16" s="3">
        <v>64.3</v>
      </c>
      <c r="N16" s="4">
        <f t="shared" si="3"/>
        <v>-9.4000000000000057</v>
      </c>
      <c r="O16" s="2" t="s">
        <v>45</v>
      </c>
      <c r="P16" s="2" t="s">
        <v>45</v>
      </c>
      <c r="Q16" t="s">
        <v>41</v>
      </c>
    </row>
    <row r="17" spans="1:18" x14ac:dyDescent="0.35">
      <c r="A17" t="s">
        <v>225</v>
      </c>
      <c r="B17" s="2" t="s">
        <v>149</v>
      </c>
      <c r="C17" s="2" t="s">
        <v>241</v>
      </c>
      <c r="D17" s="2">
        <f t="shared" si="2"/>
        <v>16</v>
      </c>
      <c r="E17" s="1" t="s">
        <v>23</v>
      </c>
      <c r="G17" s="2">
        <v>4</v>
      </c>
      <c r="H17" s="2">
        <v>3</v>
      </c>
      <c r="I17" s="5">
        <f t="shared" si="4"/>
        <v>51</v>
      </c>
      <c r="J17" s="2" t="s">
        <v>10</v>
      </c>
      <c r="K17" s="2" t="s">
        <v>12</v>
      </c>
      <c r="L17" s="3">
        <v>50</v>
      </c>
      <c r="M17" s="3">
        <v>69.599999999999994</v>
      </c>
      <c r="N17" s="4">
        <f t="shared" si="3"/>
        <v>19.599999999999994</v>
      </c>
      <c r="O17" s="2" t="s">
        <v>22</v>
      </c>
      <c r="P17" s="2" t="s">
        <v>151</v>
      </c>
      <c r="Q17" t="s">
        <v>41</v>
      </c>
    </row>
    <row r="18" spans="1:18" x14ac:dyDescent="0.35">
      <c r="A18" t="s">
        <v>225</v>
      </c>
      <c r="B18" s="2" t="s">
        <v>149</v>
      </c>
      <c r="C18" s="2" t="s">
        <v>241</v>
      </c>
      <c r="D18" s="2">
        <f t="shared" si="2"/>
        <v>16</v>
      </c>
      <c r="E18" s="1" t="s">
        <v>30</v>
      </c>
      <c r="F18" s="20" t="s">
        <v>37</v>
      </c>
      <c r="G18" s="2">
        <v>6</v>
      </c>
      <c r="H18" s="2">
        <v>5</v>
      </c>
      <c r="I18" s="5">
        <f t="shared" si="4"/>
        <v>77</v>
      </c>
      <c r="J18" s="2" t="s">
        <v>10</v>
      </c>
      <c r="K18" s="2" t="s">
        <v>12</v>
      </c>
      <c r="L18" s="2">
        <v>55.7</v>
      </c>
      <c r="M18" s="2">
        <v>46.8</v>
      </c>
      <c r="N18" s="4">
        <f t="shared" si="3"/>
        <v>-8.9000000000000057</v>
      </c>
      <c r="O18" s="2" t="s">
        <v>49</v>
      </c>
      <c r="P18" s="2" t="s">
        <v>49</v>
      </c>
      <c r="Q18" t="s">
        <v>41</v>
      </c>
    </row>
    <row r="19" spans="1:18" x14ac:dyDescent="0.35">
      <c r="A19" t="s">
        <v>225</v>
      </c>
      <c r="B19" s="2" t="s">
        <v>149</v>
      </c>
      <c r="C19" s="2" t="s">
        <v>241</v>
      </c>
      <c r="D19" s="2">
        <f t="shared" si="2"/>
        <v>16</v>
      </c>
      <c r="E19" s="1" t="s">
        <v>31</v>
      </c>
      <c r="G19" s="2">
        <v>6</v>
      </c>
      <c r="H19" s="2">
        <v>5</v>
      </c>
      <c r="I19" s="5">
        <f t="shared" si="4"/>
        <v>77</v>
      </c>
      <c r="J19" s="2" t="s">
        <v>10</v>
      </c>
      <c r="K19" s="2" t="s">
        <v>12</v>
      </c>
      <c r="L19" s="3">
        <v>39.200000000000003</v>
      </c>
      <c r="M19" s="3">
        <v>40.5</v>
      </c>
      <c r="N19" s="4">
        <f t="shared" si="3"/>
        <v>1.2999999999999972</v>
      </c>
      <c r="O19" s="2" t="s">
        <v>45</v>
      </c>
      <c r="P19" s="2" t="s">
        <v>45</v>
      </c>
      <c r="Q19" t="s">
        <v>41</v>
      </c>
    </row>
    <row r="20" spans="1:18" x14ac:dyDescent="0.35">
      <c r="A20" t="s">
        <v>225</v>
      </c>
      <c r="B20" s="2" t="s">
        <v>149</v>
      </c>
      <c r="C20" s="2" t="s">
        <v>241</v>
      </c>
      <c r="D20" s="2">
        <f t="shared" si="2"/>
        <v>16</v>
      </c>
      <c r="E20" s="1" t="s">
        <v>25</v>
      </c>
      <c r="G20" s="2">
        <v>5</v>
      </c>
      <c r="H20" s="2">
        <v>0</v>
      </c>
      <c r="I20" s="5">
        <f t="shared" si="4"/>
        <v>60</v>
      </c>
      <c r="J20" s="2" t="s">
        <v>10</v>
      </c>
      <c r="K20" s="2" t="s">
        <v>12</v>
      </c>
      <c r="L20" s="3">
        <v>32.9</v>
      </c>
      <c r="M20" s="3">
        <v>35.4</v>
      </c>
      <c r="N20" s="4">
        <f t="shared" si="3"/>
        <v>2.5</v>
      </c>
      <c r="O20" s="2" t="s">
        <v>45</v>
      </c>
      <c r="P20" s="2" t="s">
        <v>45</v>
      </c>
      <c r="Q20" t="s">
        <v>41</v>
      </c>
    </row>
    <row r="21" spans="1:18" x14ac:dyDescent="0.35">
      <c r="A21" t="s">
        <v>225</v>
      </c>
      <c r="B21" s="2" t="s">
        <v>149</v>
      </c>
      <c r="C21" s="2" t="s">
        <v>241</v>
      </c>
      <c r="D21" s="2">
        <f t="shared" si="2"/>
        <v>16</v>
      </c>
      <c r="E21" s="1" t="s">
        <v>32</v>
      </c>
      <c r="F21" s="20" t="s">
        <v>38</v>
      </c>
      <c r="G21" s="2">
        <v>4</v>
      </c>
      <c r="H21" s="2">
        <v>9</v>
      </c>
      <c r="I21" s="5">
        <f t="shared" si="4"/>
        <v>57</v>
      </c>
      <c r="J21" s="2" t="s">
        <v>10</v>
      </c>
      <c r="K21" s="2" t="s">
        <v>11</v>
      </c>
      <c r="L21" s="2">
        <v>43</v>
      </c>
      <c r="M21" s="2">
        <v>44.3</v>
      </c>
      <c r="N21" s="4">
        <f t="shared" si="3"/>
        <v>1.2999999999999972</v>
      </c>
      <c r="O21" s="2" t="s">
        <v>49</v>
      </c>
      <c r="P21" s="2" t="s">
        <v>49</v>
      </c>
      <c r="Q21" t="s">
        <v>41</v>
      </c>
    </row>
    <row r="22" spans="1:18" x14ac:dyDescent="0.35">
      <c r="A22" t="s">
        <v>225</v>
      </c>
      <c r="B22" s="2" t="s">
        <v>149</v>
      </c>
      <c r="C22" s="2" t="s">
        <v>241</v>
      </c>
      <c r="D22" s="2">
        <f t="shared" si="2"/>
        <v>16</v>
      </c>
      <c r="E22" s="1" t="s">
        <v>33</v>
      </c>
      <c r="F22" s="20" t="s">
        <v>38</v>
      </c>
      <c r="G22" s="2">
        <v>4</v>
      </c>
      <c r="H22" s="2">
        <v>10</v>
      </c>
      <c r="I22" s="5">
        <f t="shared" si="4"/>
        <v>58</v>
      </c>
      <c r="J22" s="2" t="s">
        <v>10</v>
      </c>
      <c r="K22" s="2" t="s">
        <v>11</v>
      </c>
      <c r="L22" s="2">
        <v>33.799999999999997</v>
      </c>
      <c r="M22" s="2">
        <v>44.3</v>
      </c>
      <c r="N22" s="4">
        <f t="shared" si="3"/>
        <v>10.5</v>
      </c>
      <c r="O22" s="2" t="s">
        <v>49</v>
      </c>
      <c r="P22" s="2" t="s">
        <v>49</v>
      </c>
      <c r="Q22" t="s">
        <v>41</v>
      </c>
    </row>
    <row r="23" spans="1:18" x14ac:dyDescent="0.35">
      <c r="A23" s="12" t="s">
        <v>226</v>
      </c>
      <c r="B23" s="13" t="s">
        <v>149</v>
      </c>
      <c r="C23" s="13" t="s">
        <v>242</v>
      </c>
      <c r="D23" s="13">
        <f t="shared" ref="D23:D33" si="5">9*4</f>
        <v>36</v>
      </c>
      <c r="E23" s="14">
        <v>1</v>
      </c>
      <c r="F23" s="16"/>
      <c r="G23" s="13">
        <v>7</v>
      </c>
      <c r="H23" s="13">
        <v>1</v>
      </c>
      <c r="I23" s="15">
        <f t="shared" si="4"/>
        <v>85</v>
      </c>
      <c r="J23" s="13" t="s">
        <v>9</v>
      </c>
      <c r="K23" s="13" t="s">
        <v>46</v>
      </c>
      <c r="L23" s="2">
        <v>12</v>
      </c>
      <c r="M23" s="2">
        <v>4</v>
      </c>
      <c r="N23" s="5">
        <f t="shared" ref="N23:N54" si="6">L23-M23</f>
        <v>8</v>
      </c>
      <c r="O23" s="2" t="s">
        <v>22</v>
      </c>
      <c r="P23" s="2" t="s">
        <v>151</v>
      </c>
      <c r="Q23" t="s">
        <v>42</v>
      </c>
      <c r="R23" s="10" t="s">
        <v>187</v>
      </c>
    </row>
    <row r="24" spans="1:18" x14ac:dyDescent="0.35">
      <c r="A24" s="12" t="s">
        <v>226</v>
      </c>
      <c r="B24" s="13" t="s">
        <v>149</v>
      </c>
      <c r="C24" s="13" t="s">
        <v>242</v>
      </c>
      <c r="D24" s="13">
        <f t="shared" si="5"/>
        <v>36</v>
      </c>
      <c r="E24" s="14">
        <v>2</v>
      </c>
      <c r="F24" s="16"/>
      <c r="G24" s="13">
        <v>8</v>
      </c>
      <c r="H24" s="13">
        <v>0</v>
      </c>
      <c r="I24" s="15">
        <f t="shared" si="4"/>
        <v>96</v>
      </c>
      <c r="J24" s="13" t="s">
        <v>9</v>
      </c>
      <c r="K24" s="13" t="s">
        <v>14</v>
      </c>
      <c r="L24" s="2">
        <v>6</v>
      </c>
      <c r="M24" s="2">
        <v>0</v>
      </c>
      <c r="N24" s="5">
        <f t="shared" si="6"/>
        <v>6</v>
      </c>
      <c r="O24" s="2" t="s">
        <v>22</v>
      </c>
      <c r="P24" s="2" t="s">
        <v>178</v>
      </c>
      <c r="Q24" t="s">
        <v>42</v>
      </c>
    </row>
    <row r="25" spans="1:18" x14ac:dyDescent="0.35">
      <c r="A25" s="12" t="s">
        <v>226</v>
      </c>
      <c r="B25" s="13" t="s">
        <v>149</v>
      </c>
      <c r="C25" s="13" t="s">
        <v>242</v>
      </c>
      <c r="D25" s="13">
        <f t="shared" si="5"/>
        <v>36</v>
      </c>
      <c r="E25" s="14">
        <v>3</v>
      </c>
      <c r="F25" s="16"/>
      <c r="G25" s="13">
        <v>3</v>
      </c>
      <c r="H25" s="13">
        <v>11</v>
      </c>
      <c r="I25" s="15">
        <f t="shared" si="4"/>
        <v>47</v>
      </c>
      <c r="J25" s="13" t="s">
        <v>9</v>
      </c>
      <c r="K25" s="13" t="s">
        <v>46</v>
      </c>
      <c r="L25" s="2">
        <v>11</v>
      </c>
      <c r="M25" s="2">
        <v>1</v>
      </c>
      <c r="N25" s="5">
        <f t="shared" si="6"/>
        <v>10</v>
      </c>
      <c r="O25" s="2" t="s">
        <v>22</v>
      </c>
      <c r="P25" s="2" t="s">
        <v>178</v>
      </c>
      <c r="Q25" t="s">
        <v>42</v>
      </c>
    </row>
    <row r="26" spans="1:18" x14ac:dyDescent="0.35">
      <c r="A26" s="12" t="s">
        <v>226</v>
      </c>
      <c r="B26" s="13" t="s">
        <v>149</v>
      </c>
      <c r="C26" s="13" t="s">
        <v>242</v>
      </c>
      <c r="D26" s="13">
        <f t="shared" si="5"/>
        <v>36</v>
      </c>
      <c r="E26" s="14">
        <v>4</v>
      </c>
      <c r="F26" s="2" t="s">
        <v>211</v>
      </c>
      <c r="G26" s="13">
        <v>8</v>
      </c>
      <c r="H26" s="13">
        <v>1</v>
      </c>
      <c r="I26" s="15">
        <f t="shared" si="4"/>
        <v>97</v>
      </c>
      <c r="J26" s="13" t="s">
        <v>9</v>
      </c>
      <c r="K26" s="13" t="s">
        <v>46</v>
      </c>
      <c r="L26" s="2">
        <v>5</v>
      </c>
      <c r="M26" s="2">
        <v>3</v>
      </c>
      <c r="N26" s="5">
        <f t="shared" si="6"/>
        <v>2</v>
      </c>
      <c r="O26" s="2" t="s">
        <v>49</v>
      </c>
      <c r="P26" s="2" t="s">
        <v>49</v>
      </c>
      <c r="Q26" t="s">
        <v>42</v>
      </c>
      <c r="R26" s="10" t="s">
        <v>254</v>
      </c>
    </row>
    <row r="27" spans="1:18" x14ac:dyDescent="0.35">
      <c r="A27" s="12" t="s">
        <v>226</v>
      </c>
      <c r="B27" s="13" t="s">
        <v>149</v>
      </c>
      <c r="C27" s="13" t="s">
        <v>242</v>
      </c>
      <c r="D27" s="13">
        <f t="shared" si="5"/>
        <v>36</v>
      </c>
      <c r="E27" s="14">
        <v>5</v>
      </c>
      <c r="F27" s="2" t="s">
        <v>213</v>
      </c>
      <c r="G27" s="13">
        <v>8</v>
      </c>
      <c r="H27" s="13">
        <v>11</v>
      </c>
      <c r="I27" s="15">
        <f t="shared" si="4"/>
        <v>107</v>
      </c>
      <c r="J27" s="13" t="s">
        <v>9</v>
      </c>
      <c r="K27" s="13" t="s">
        <v>14</v>
      </c>
      <c r="L27" s="2">
        <v>1</v>
      </c>
      <c r="M27" s="2">
        <v>0</v>
      </c>
      <c r="N27" s="5">
        <f t="shared" si="6"/>
        <v>1</v>
      </c>
      <c r="O27" s="2" t="s">
        <v>49</v>
      </c>
      <c r="P27" s="2" t="s">
        <v>49</v>
      </c>
      <c r="Q27" t="s">
        <v>42</v>
      </c>
      <c r="R27" s="10" t="s">
        <v>254</v>
      </c>
    </row>
    <row r="28" spans="1:18" x14ac:dyDescent="0.35">
      <c r="A28" s="12" t="s">
        <v>226</v>
      </c>
      <c r="B28" s="13" t="s">
        <v>149</v>
      </c>
      <c r="C28" s="13" t="s">
        <v>242</v>
      </c>
      <c r="D28" s="13">
        <f t="shared" si="5"/>
        <v>36</v>
      </c>
      <c r="E28" s="14">
        <v>6</v>
      </c>
      <c r="F28" s="16"/>
      <c r="G28" s="13">
        <v>4</v>
      </c>
      <c r="H28" s="13">
        <v>3</v>
      </c>
      <c r="I28" s="15">
        <f t="shared" si="4"/>
        <v>51</v>
      </c>
      <c r="J28" s="13" t="s">
        <v>9</v>
      </c>
      <c r="K28" s="13" t="s">
        <v>46</v>
      </c>
      <c r="L28" s="2">
        <v>16</v>
      </c>
      <c r="M28" s="2">
        <v>9</v>
      </c>
      <c r="N28" s="5">
        <f t="shared" si="6"/>
        <v>7</v>
      </c>
      <c r="O28" s="2" t="s">
        <v>22</v>
      </c>
      <c r="P28" s="2" t="s">
        <v>151</v>
      </c>
      <c r="Q28" t="s">
        <v>42</v>
      </c>
    </row>
    <row r="29" spans="1:18" x14ac:dyDescent="0.35">
      <c r="A29" s="12" t="s">
        <v>226</v>
      </c>
      <c r="B29" s="13" t="s">
        <v>149</v>
      </c>
      <c r="C29" s="13" t="s">
        <v>242</v>
      </c>
      <c r="D29" s="13">
        <f t="shared" si="5"/>
        <v>36</v>
      </c>
      <c r="E29" s="14">
        <v>7</v>
      </c>
      <c r="F29" s="16"/>
      <c r="G29" s="13">
        <v>4</v>
      </c>
      <c r="H29" s="13">
        <v>4</v>
      </c>
      <c r="I29" s="15">
        <f t="shared" si="4"/>
        <v>52</v>
      </c>
      <c r="J29" s="13" t="s">
        <v>9</v>
      </c>
      <c r="K29" s="13" t="s">
        <v>12</v>
      </c>
      <c r="L29" s="2">
        <v>10</v>
      </c>
      <c r="M29" s="2">
        <v>1</v>
      </c>
      <c r="N29" s="5">
        <f t="shared" si="6"/>
        <v>9</v>
      </c>
      <c r="O29" s="2" t="s">
        <v>22</v>
      </c>
      <c r="P29" s="2" t="s">
        <v>178</v>
      </c>
      <c r="Q29" t="s">
        <v>42</v>
      </c>
    </row>
    <row r="30" spans="1:18" x14ac:dyDescent="0.35">
      <c r="A30" s="12" t="s">
        <v>226</v>
      </c>
      <c r="B30" s="13" t="s">
        <v>149</v>
      </c>
      <c r="C30" s="13" t="s">
        <v>242</v>
      </c>
      <c r="D30" s="13">
        <f t="shared" si="5"/>
        <v>36</v>
      </c>
      <c r="E30" s="14">
        <v>8</v>
      </c>
      <c r="F30" s="16"/>
      <c r="G30" s="13">
        <v>10</v>
      </c>
      <c r="H30" s="13">
        <v>4</v>
      </c>
      <c r="I30" s="15">
        <f t="shared" si="4"/>
        <v>124</v>
      </c>
      <c r="J30" s="13" t="s">
        <v>10</v>
      </c>
      <c r="K30" s="13" t="s">
        <v>12</v>
      </c>
      <c r="L30" s="2">
        <v>3</v>
      </c>
      <c r="M30" s="2">
        <v>0</v>
      </c>
      <c r="N30" s="5">
        <f t="shared" si="6"/>
        <v>3</v>
      </c>
      <c r="O30" s="2" t="s">
        <v>22</v>
      </c>
      <c r="P30" s="2" t="s">
        <v>178</v>
      </c>
      <c r="Q30" t="s">
        <v>42</v>
      </c>
    </row>
    <row r="31" spans="1:18" x14ac:dyDescent="0.35">
      <c r="A31" s="12" t="s">
        <v>226</v>
      </c>
      <c r="B31" s="13" t="s">
        <v>149</v>
      </c>
      <c r="C31" s="13" t="s">
        <v>242</v>
      </c>
      <c r="D31" s="13">
        <f t="shared" si="5"/>
        <v>36</v>
      </c>
      <c r="E31" s="14">
        <v>9</v>
      </c>
      <c r="F31" s="2" t="s">
        <v>214</v>
      </c>
      <c r="G31" s="13">
        <v>7</v>
      </c>
      <c r="H31" s="13">
        <v>7</v>
      </c>
      <c r="I31" s="15">
        <f t="shared" si="4"/>
        <v>91</v>
      </c>
      <c r="J31" s="13" t="s">
        <v>9</v>
      </c>
      <c r="K31" s="13" t="s">
        <v>46</v>
      </c>
      <c r="L31" s="2">
        <v>10</v>
      </c>
      <c r="M31" s="2">
        <v>1</v>
      </c>
      <c r="N31" s="5">
        <f t="shared" si="6"/>
        <v>9</v>
      </c>
      <c r="O31" s="2" t="s">
        <v>49</v>
      </c>
      <c r="P31" s="2" t="s">
        <v>49</v>
      </c>
      <c r="Q31" t="s">
        <v>42</v>
      </c>
      <c r="R31" s="10" t="s">
        <v>254</v>
      </c>
    </row>
    <row r="32" spans="1:18" x14ac:dyDescent="0.35">
      <c r="A32" s="12" t="s">
        <v>226</v>
      </c>
      <c r="B32" s="13" t="s">
        <v>149</v>
      </c>
      <c r="C32" s="13" t="s">
        <v>242</v>
      </c>
      <c r="D32" s="13">
        <f t="shared" si="5"/>
        <v>36</v>
      </c>
      <c r="E32" s="14">
        <v>10</v>
      </c>
      <c r="F32" s="2" t="s">
        <v>215</v>
      </c>
      <c r="G32" s="13">
        <v>5</v>
      </c>
      <c r="H32" s="13">
        <v>2</v>
      </c>
      <c r="I32" s="15">
        <f t="shared" si="4"/>
        <v>62</v>
      </c>
      <c r="J32" s="13" t="s">
        <v>9</v>
      </c>
      <c r="K32" s="13" t="s">
        <v>46</v>
      </c>
      <c r="L32" s="2">
        <v>11</v>
      </c>
      <c r="M32" s="2">
        <v>7</v>
      </c>
      <c r="N32" s="5">
        <f t="shared" si="6"/>
        <v>4</v>
      </c>
      <c r="O32" s="2" t="s">
        <v>49</v>
      </c>
      <c r="P32" s="2" t="s">
        <v>49</v>
      </c>
      <c r="Q32" t="s">
        <v>42</v>
      </c>
      <c r="R32" s="10" t="s">
        <v>254</v>
      </c>
    </row>
    <row r="33" spans="1:18" x14ac:dyDescent="0.35">
      <c r="A33" s="12" t="s">
        <v>226</v>
      </c>
      <c r="B33" s="13" t="s">
        <v>149</v>
      </c>
      <c r="C33" s="13" t="s">
        <v>242</v>
      </c>
      <c r="D33" s="13">
        <f t="shared" si="5"/>
        <v>36</v>
      </c>
      <c r="E33" s="14">
        <v>11</v>
      </c>
      <c r="F33" s="2" t="s">
        <v>212</v>
      </c>
      <c r="G33" s="13">
        <v>5</v>
      </c>
      <c r="H33" s="13">
        <v>4</v>
      </c>
      <c r="I33" s="15">
        <f t="shared" si="4"/>
        <v>64</v>
      </c>
      <c r="J33" s="13" t="s">
        <v>9</v>
      </c>
      <c r="K33" s="13" t="s">
        <v>12</v>
      </c>
      <c r="L33" s="2">
        <v>1</v>
      </c>
      <c r="M33" s="2">
        <v>1</v>
      </c>
      <c r="N33" s="5">
        <f t="shared" si="6"/>
        <v>0</v>
      </c>
      <c r="O33" s="2" t="s">
        <v>49</v>
      </c>
      <c r="P33" s="2" t="s">
        <v>49</v>
      </c>
      <c r="Q33" t="s">
        <v>42</v>
      </c>
      <c r="R33" s="10" t="s">
        <v>254</v>
      </c>
    </row>
    <row r="34" spans="1:18" x14ac:dyDescent="0.35">
      <c r="A34" t="s">
        <v>227</v>
      </c>
      <c r="B34" s="2" t="s">
        <v>149</v>
      </c>
      <c r="C34" s="2" t="s">
        <v>243</v>
      </c>
      <c r="D34" s="2">
        <v>1</v>
      </c>
      <c r="E34" s="2">
        <v>1</v>
      </c>
      <c r="G34" s="2">
        <v>8</v>
      </c>
      <c r="I34" s="2">
        <f t="shared" ref="I34:I77" si="7">G34*12</f>
        <v>96</v>
      </c>
      <c r="L34" s="2">
        <v>9</v>
      </c>
      <c r="M34" s="2">
        <v>13</v>
      </c>
      <c r="N34" s="5">
        <f t="shared" si="6"/>
        <v>-4</v>
      </c>
      <c r="O34" s="2" t="s">
        <v>45</v>
      </c>
      <c r="P34" s="2" t="s">
        <v>45</v>
      </c>
      <c r="Q34" t="s">
        <v>216</v>
      </c>
      <c r="R34" s="10" t="s">
        <v>219</v>
      </c>
    </row>
    <row r="35" spans="1:18" x14ac:dyDescent="0.35">
      <c r="A35" t="s">
        <v>227</v>
      </c>
      <c r="B35" s="2" t="s">
        <v>149</v>
      </c>
      <c r="C35" s="2" t="s">
        <v>243</v>
      </c>
      <c r="D35" s="2">
        <v>1</v>
      </c>
      <c r="E35" s="2">
        <v>2</v>
      </c>
      <c r="G35" s="2">
        <v>17</v>
      </c>
      <c r="I35" s="2">
        <f t="shared" si="7"/>
        <v>204</v>
      </c>
      <c r="L35" s="2">
        <v>21</v>
      </c>
      <c r="M35" s="2">
        <v>10</v>
      </c>
      <c r="N35" s="5">
        <f t="shared" si="6"/>
        <v>11</v>
      </c>
      <c r="O35" s="2" t="s">
        <v>22</v>
      </c>
      <c r="P35" s="2" t="s">
        <v>151</v>
      </c>
      <c r="Q35" t="s">
        <v>216</v>
      </c>
    </row>
    <row r="36" spans="1:18" x14ac:dyDescent="0.35">
      <c r="A36" t="s">
        <v>227</v>
      </c>
      <c r="B36" s="2" t="s">
        <v>149</v>
      </c>
      <c r="C36" s="2" t="s">
        <v>243</v>
      </c>
      <c r="D36" s="2">
        <v>1</v>
      </c>
      <c r="E36" s="2">
        <v>3</v>
      </c>
      <c r="G36" s="2">
        <v>9</v>
      </c>
      <c r="I36" s="2">
        <f t="shared" si="7"/>
        <v>108</v>
      </c>
      <c r="L36" s="2">
        <v>9</v>
      </c>
      <c r="M36" s="2">
        <v>7</v>
      </c>
      <c r="N36" s="5">
        <f t="shared" si="6"/>
        <v>2</v>
      </c>
      <c r="O36" s="2" t="s">
        <v>45</v>
      </c>
      <c r="P36" s="2" t="s">
        <v>45</v>
      </c>
      <c r="Q36" t="s">
        <v>216</v>
      </c>
    </row>
    <row r="37" spans="1:18" x14ac:dyDescent="0.35">
      <c r="A37" t="s">
        <v>227</v>
      </c>
      <c r="B37" s="2" t="s">
        <v>149</v>
      </c>
      <c r="C37" s="2" t="s">
        <v>243</v>
      </c>
      <c r="D37" s="2">
        <v>1</v>
      </c>
      <c r="E37" s="2">
        <v>4</v>
      </c>
      <c r="G37" s="2">
        <v>4</v>
      </c>
      <c r="I37" s="2">
        <f t="shared" si="7"/>
        <v>48</v>
      </c>
      <c r="L37" s="2">
        <v>16</v>
      </c>
      <c r="M37" s="2">
        <v>5</v>
      </c>
      <c r="N37" s="5">
        <f t="shared" si="6"/>
        <v>11</v>
      </c>
      <c r="O37" s="2" t="s">
        <v>22</v>
      </c>
      <c r="P37" s="2" t="s">
        <v>178</v>
      </c>
      <c r="Q37" t="s">
        <v>216</v>
      </c>
    </row>
    <row r="38" spans="1:18" x14ac:dyDescent="0.35">
      <c r="A38" t="s">
        <v>227</v>
      </c>
      <c r="B38" s="2" t="s">
        <v>149</v>
      </c>
      <c r="C38" s="2" t="s">
        <v>243</v>
      </c>
      <c r="D38" s="2">
        <v>1</v>
      </c>
      <c r="E38" s="2">
        <v>5</v>
      </c>
      <c r="G38" s="2">
        <v>4</v>
      </c>
      <c r="I38" s="2">
        <f t="shared" si="7"/>
        <v>48</v>
      </c>
      <c r="L38" s="2">
        <v>28</v>
      </c>
      <c r="M38" s="2">
        <v>35</v>
      </c>
      <c r="N38" s="5">
        <f t="shared" si="6"/>
        <v>-7</v>
      </c>
      <c r="O38" s="2" t="s">
        <v>45</v>
      </c>
      <c r="P38" s="2" t="s">
        <v>45</v>
      </c>
      <c r="Q38" t="s">
        <v>216</v>
      </c>
    </row>
    <row r="39" spans="1:18" x14ac:dyDescent="0.35">
      <c r="A39" t="s">
        <v>227</v>
      </c>
      <c r="B39" s="2" t="s">
        <v>149</v>
      </c>
      <c r="C39" s="2" t="s">
        <v>243</v>
      </c>
      <c r="D39" s="2">
        <v>1</v>
      </c>
      <c r="E39" s="2">
        <v>6</v>
      </c>
      <c r="G39" s="2">
        <v>5</v>
      </c>
      <c r="I39" s="2">
        <f t="shared" si="7"/>
        <v>60</v>
      </c>
      <c r="L39" s="2">
        <v>0</v>
      </c>
      <c r="M39" s="2">
        <v>0</v>
      </c>
      <c r="N39" s="5">
        <f t="shared" si="6"/>
        <v>0</v>
      </c>
      <c r="O39" s="2" t="s">
        <v>45</v>
      </c>
      <c r="P39" s="2" t="s">
        <v>45</v>
      </c>
      <c r="Q39" t="s">
        <v>216</v>
      </c>
      <c r="R39" s="10" t="s">
        <v>217</v>
      </c>
    </row>
    <row r="40" spans="1:18" x14ac:dyDescent="0.35">
      <c r="A40" t="s">
        <v>227</v>
      </c>
      <c r="B40" s="2" t="s">
        <v>149</v>
      </c>
      <c r="C40" s="2" t="s">
        <v>243</v>
      </c>
      <c r="D40" s="2">
        <v>1</v>
      </c>
      <c r="E40" s="2">
        <v>7</v>
      </c>
      <c r="G40" s="2">
        <v>5</v>
      </c>
      <c r="I40" s="2">
        <f t="shared" si="7"/>
        <v>60</v>
      </c>
      <c r="L40" s="2">
        <v>21</v>
      </c>
      <c r="M40" s="2">
        <v>15</v>
      </c>
      <c r="N40" s="5">
        <f t="shared" si="6"/>
        <v>6</v>
      </c>
      <c r="O40" s="2" t="s">
        <v>22</v>
      </c>
      <c r="P40" s="2" t="s">
        <v>151</v>
      </c>
      <c r="Q40" t="s">
        <v>216</v>
      </c>
    </row>
    <row r="41" spans="1:18" x14ac:dyDescent="0.35">
      <c r="A41" t="s">
        <v>227</v>
      </c>
      <c r="B41" s="2" t="s">
        <v>149</v>
      </c>
      <c r="C41" s="2" t="s">
        <v>243</v>
      </c>
      <c r="D41" s="2">
        <v>1</v>
      </c>
      <c r="E41" s="2">
        <v>8</v>
      </c>
      <c r="G41" s="2">
        <v>3</v>
      </c>
      <c r="I41" s="2">
        <f t="shared" si="7"/>
        <v>36</v>
      </c>
      <c r="L41" s="2">
        <v>45</v>
      </c>
      <c r="M41" s="2">
        <v>44</v>
      </c>
      <c r="N41" s="5">
        <f t="shared" si="6"/>
        <v>1</v>
      </c>
      <c r="O41" s="2" t="s">
        <v>45</v>
      </c>
      <c r="P41" s="2" t="s">
        <v>45</v>
      </c>
      <c r="Q41" t="s">
        <v>216</v>
      </c>
    </row>
    <row r="42" spans="1:18" x14ac:dyDescent="0.35">
      <c r="A42" t="s">
        <v>227</v>
      </c>
      <c r="B42" s="2" t="s">
        <v>149</v>
      </c>
      <c r="C42" s="2" t="s">
        <v>243</v>
      </c>
      <c r="D42" s="2">
        <v>1</v>
      </c>
      <c r="E42" s="2">
        <v>9</v>
      </c>
      <c r="G42" s="2">
        <v>11</v>
      </c>
      <c r="I42" s="2">
        <f t="shared" si="7"/>
        <v>132</v>
      </c>
      <c r="L42" s="2">
        <v>25</v>
      </c>
      <c r="M42" s="2">
        <v>23</v>
      </c>
      <c r="N42" s="5">
        <f t="shared" si="6"/>
        <v>2</v>
      </c>
      <c r="O42" s="2" t="s">
        <v>45</v>
      </c>
      <c r="P42" s="2" t="s">
        <v>45</v>
      </c>
      <c r="Q42" t="s">
        <v>216</v>
      </c>
    </row>
    <row r="43" spans="1:18" x14ac:dyDescent="0.35">
      <c r="A43" t="s">
        <v>227</v>
      </c>
      <c r="B43" s="2" t="s">
        <v>149</v>
      </c>
      <c r="C43" s="2" t="s">
        <v>243</v>
      </c>
      <c r="D43" s="2">
        <v>1</v>
      </c>
      <c r="E43" s="2">
        <v>10</v>
      </c>
      <c r="G43" s="2">
        <v>5</v>
      </c>
      <c r="I43" s="2">
        <f t="shared" si="7"/>
        <v>60</v>
      </c>
      <c r="L43" s="2">
        <v>5</v>
      </c>
      <c r="M43" s="2">
        <v>7</v>
      </c>
      <c r="N43" s="5">
        <f t="shared" si="6"/>
        <v>-2</v>
      </c>
      <c r="O43" s="2" t="s">
        <v>45</v>
      </c>
      <c r="P43" s="2" t="s">
        <v>45</v>
      </c>
      <c r="Q43" t="s">
        <v>216</v>
      </c>
    </row>
    <row r="44" spans="1:18" x14ac:dyDescent="0.35">
      <c r="A44" t="s">
        <v>227</v>
      </c>
      <c r="B44" s="2" t="s">
        <v>149</v>
      </c>
      <c r="C44" s="2" t="s">
        <v>243</v>
      </c>
      <c r="D44" s="2">
        <v>1</v>
      </c>
      <c r="E44" s="2">
        <v>11</v>
      </c>
      <c r="G44" s="2">
        <v>3</v>
      </c>
      <c r="I44" s="2">
        <f t="shared" si="7"/>
        <v>36</v>
      </c>
      <c r="L44" s="2">
        <v>43</v>
      </c>
      <c r="M44" s="2">
        <v>27</v>
      </c>
      <c r="N44" s="5">
        <f t="shared" si="6"/>
        <v>16</v>
      </c>
      <c r="O44" s="2" t="s">
        <v>22</v>
      </c>
      <c r="P44" s="2" t="s">
        <v>151</v>
      </c>
      <c r="Q44" t="s">
        <v>216</v>
      </c>
    </row>
    <row r="45" spans="1:18" x14ac:dyDescent="0.35">
      <c r="A45" t="s">
        <v>227</v>
      </c>
      <c r="B45" s="2" t="s">
        <v>149</v>
      </c>
      <c r="C45" s="2" t="s">
        <v>243</v>
      </c>
      <c r="D45" s="2">
        <v>1</v>
      </c>
      <c r="E45" s="2">
        <v>12</v>
      </c>
      <c r="G45" s="2">
        <v>18</v>
      </c>
      <c r="I45" s="2">
        <f t="shared" si="7"/>
        <v>216</v>
      </c>
      <c r="L45" s="2">
        <v>26</v>
      </c>
      <c r="M45" s="2">
        <v>22</v>
      </c>
      <c r="N45" s="5">
        <f t="shared" si="6"/>
        <v>4</v>
      </c>
      <c r="O45" s="13" t="s">
        <v>45</v>
      </c>
      <c r="P45" s="2" t="s">
        <v>151</v>
      </c>
      <c r="Q45" t="s">
        <v>216</v>
      </c>
    </row>
    <row r="46" spans="1:18" x14ac:dyDescent="0.35">
      <c r="A46" t="s">
        <v>227</v>
      </c>
      <c r="B46" s="2" t="s">
        <v>149</v>
      </c>
      <c r="C46" s="2" t="s">
        <v>243</v>
      </c>
      <c r="D46" s="2">
        <v>1</v>
      </c>
      <c r="E46" s="2">
        <v>13</v>
      </c>
      <c r="G46" s="2">
        <v>6</v>
      </c>
      <c r="I46" s="2">
        <f t="shared" si="7"/>
        <v>72</v>
      </c>
      <c r="L46" s="2">
        <v>22</v>
      </c>
      <c r="M46" s="2">
        <v>19</v>
      </c>
      <c r="N46" s="5">
        <f t="shared" si="6"/>
        <v>3</v>
      </c>
      <c r="O46" s="2" t="s">
        <v>45</v>
      </c>
      <c r="P46" s="2" t="s">
        <v>45</v>
      </c>
      <c r="Q46" t="s">
        <v>216</v>
      </c>
    </row>
    <row r="47" spans="1:18" x14ac:dyDescent="0.35">
      <c r="A47" t="s">
        <v>227</v>
      </c>
      <c r="B47" s="2" t="s">
        <v>149</v>
      </c>
      <c r="C47" s="2" t="s">
        <v>243</v>
      </c>
      <c r="D47" s="2">
        <v>1</v>
      </c>
      <c r="E47" s="2">
        <v>14</v>
      </c>
      <c r="G47" s="2">
        <v>8</v>
      </c>
      <c r="I47" s="2">
        <f t="shared" si="7"/>
        <v>96</v>
      </c>
      <c r="L47" s="2">
        <v>19</v>
      </c>
      <c r="M47" s="2">
        <v>18</v>
      </c>
      <c r="N47" s="5">
        <f t="shared" si="6"/>
        <v>1</v>
      </c>
      <c r="O47" s="2" t="s">
        <v>45</v>
      </c>
      <c r="P47" s="2" t="s">
        <v>45</v>
      </c>
      <c r="Q47" t="s">
        <v>216</v>
      </c>
    </row>
    <row r="48" spans="1:18" x14ac:dyDescent="0.35">
      <c r="A48" t="s">
        <v>227</v>
      </c>
      <c r="B48" s="2" t="s">
        <v>149</v>
      </c>
      <c r="C48" s="2" t="s">
        <v>243</v>
      </c>
      <c r="D48" s="2">
        <v>1</v>
      </c>
      <c r="E48" s="2">
        <v>15</v>
      </c>
      <c r="G48" s="2">
        <v>4</v>
      </c>
      <c r="I48" s="2">
        <f t="shared" si="7"/>
        <v>48</v>
      </c>
      <c r="L48" s="2">
        <v>24</v>
      </c>
      <c r="M48" s="2">
        <v>22</v>
      </c>
      <c r="N48" s="5">
        <f t="shared" si="6"/>
        <v>2</v>
      </c>
      <c r="O48" s="2" t="s">
        <v>45</v>
      </c>
      <c r="P48" s="2" t="s">
        <v>45</v>
      </c>
      <c r="Q48" t="s">
        <v>216</v>
      </c>
    </row>
    <row r="49" spans="1:18" x14ac:dyDescent="0.35">
      <c r="A49" t="s">
        <v>227</v>
      </c>
      <c r="B49" s="2" t="s">
        <v>149</v>
      </c>
      <c r="C49" s="2" t="s">
        <v>243</v>
      </c>
      <c r="D49" s="2">
        <v>1</v>
      </c>
      <c r="E49" s="2">
        <v>16</v>
      </c>
      <c r="G49" s="2">
        <v>3</v>
      </c>
      <c r="I49" s="2">
        <f t="shared" si="7"/>
        <v>36</v>
      </c>
      <c r="L49" s="2">
        <v>16</v>
      </c>
      <c r="M49" s="2">
        <v>14</v>
      </c>
      <c r="N49" s="5">
        <f t="shared" si="6"/>
        <v>2</v>
      </c>
      <c r="O49" s="2" t="s">
        <v>45</v>
      </c>
      <c r="P49" s="2" t="s">
        <v>45</v>
      </c>
      <c r="Q49" t="s">
        <v>216</v>
      </c>
    </row>
    <row r="50" spans="1:18" x14ac:dyDescent="0.35">
      <c r="A50" t="s">
        <v>227</v>
      </c>
      <c r="B50" s="2" t="s">
        <v>149</v>
      </c>
      <c r="C50" s="2" t="s">
        <v>243</v>
      </c>
      <c r="D50" s="2">
        <v>1</v>
      </c>
      <c r="E50" s="2">
        <v>17</v>
      </c>
      <c r="G50" s="2">
        <v>5</v>
      </c>
      <c r="I50" s="2">
        <f t="shared" si="7"/>
        <v>60</v>
      </c>
      <c r="L50" s="2">
        <v>18</v>
      </c>
      <c r="M50" s="2">
        <v>23</v>
      </c>
      <c r="N50" s="5">
        <f t="shared" si="6"/>
        <v>-5</v>
      </c>
      <c r="O50" s="2" t="s">
        <v>45</v>
      </c>
      <c r="P50" s="2" t="s">
        <v>45</v>
      </c>
      <c r="Q50" t="s">
        <v>216</v>
      </c>
    </row>
    <row r="51" spans="1:18" x14ac:dyDescent="0.35">
      <c r="A51" t="s">
        <v>227</v>
      </c>
      <c r="B51" s="2" t="s">
        <v>149</v>
      </c>
      <c r="C51" s="2" t="s">
        <v>243</v>
      </c>
      <c r="D51" s="2">
        <v>1</v>
      </c>
      <c r="E51" s="2">
        <v>18</v>
      </c>
      <c r="G51" s="2">
        <v>10</v>
      </c>
      <c r="I51" s="2">
        <f t="shared" si="7"/>
        <v>120</v>
      </c>
      <c r="L51" s="2">
        <v>16</v>
      </c>
      <c r="M51" s="2">
        <v>11</v>
      </c>
      <c r="N51" s="5">
        <f t="shared" si="6"/>
        <v>5</v>
      </c>
      <c r="O51" s="2" t="s">
        <v>22</v>
      </c>
      <c r="P51" s="2" t="s">
        <v>151</v>
      </c>
      <c r="Q51" t="s">
        <v>216</v>
      </c>
    </row>
    <row r="52" spans="1:18" x14ac:dyDescent="0.35">
      <c r="A52" t="s">
        <v>227</v>
      </c>
      <c r="B52" s="2" t="s">
        <v>149</v>
      </c>
      <c r="C52" s="2" t="s">
        <v>243</v>
      </c>
      <c r="D52" s="2">
        <v>1</v>
      </c>
      <c r="E52" s="2">
        <v>19</v>
      </c>
      <c r="G52" s="2">
        <v>9</v>
      </c>
      <c r="I52" s="2">
        <f t="shared" si="7"/>
        <v>108</v>
      </c>
      <c r="L52" s="2">
        <v>11</v>
      </c>
      <c r="M52" s="2">
        <v>4</v>
      </c>
      <c r="N52" s="5">
        <f t="shared" si="6"/>
        <v>7</v>
      </c>
      <c r="O52" s="2" t="s">
        <v>22</v>
      </c>
      <c r="P52" s="2" t="s">
        <v>178</v>
      </c>
      <c r="Q52" t="s">
        <v>216</v>
      </c>
    </row>
    <row r="53" spans="1:18" x14ac:dyDescent="0.35">
      <c r="A53" t="s">
        <v>227</v>
      </c>
      <c r="B53" s="2" t="s">
        <v>149</v>
      </c>
      <c r="C53" s="2" t="s">
        <v>243</v>
      </c>
      <c r="D53" s="2">
        <v>1</v>
      </c>
      <c r="E53" s="2">
        <v>20</v>
      </c>
      <c r="G53" s="2">
        <v>5</v>
      </c>
      <c r="I53" s="2">
        <f t="shared" si="7"/>
        <v>60</v>
      </c>
      <c r="L53" s="2">
        <v>13</v>
      </c>
      <c r="M53" s="2">
        <v>13</v>
      </c>
      <c r="N53" s="5">
        <f t="shared" si="6"/>
        <v>0</v>
      </c>
      <c r="O53" s="2" t="s">
        <v>45</v>
      </c>
      <c r="P53" s="2" t="s">
        <v>45</v>
      </c>
      <c r="Q53" t="s">
        <v>216</v>
      </c>
    </row>
    <row r="54" spans="1:18" x14ac:dyDescent="0.35">
      <c r="A54" t="s">
        <v>227</v>
      </c>
      <c r="B54" s="2" t="s">
        <v>149</v>
      </c>
      <c r="C54" s="2" t="s">
        <v>243</v>
      </c>
      <c r="D54" s="2">
        <v>1</v>
      </c>
      <c r="E54" s="2">
        <v>21</v>
      </c>
      <c r="G54" s="2">
        <v>18</v>
      </c>
      <c r="I54" s="2">
        <f t="shared" si="7"/>
        <v>216</v>
      </c>
      <c r="L54" s="2">
        <v>8</v>
      </c>
      <c r="M54" s="2">
        <v>9</v>
      </c>
      <c r="N54" s="5">
        <f t="shared" si="6"/>
        <v>-1</v>
      </c>
      <c r="O54" s="2" t="s">
        <v>45</v>
      </c>
      <c r="P54" s="2" t="s">
        <v>45</v>
      </c>
      <c r="Q54" t="s">
        <v>216</v>
      </c>
    </row>
    <row r="55" spans="1:18" x14ac:dyDescent="0.35">
      <c r="A55" t="s">
        <v>227</v>
      </c>
      <c r="B55" s="2" t="s">
        <v>149</v>
      </c>
      <c r="C55" s="2" t="s">
        <v>243</v>
      </c>
      <c r="D55" s="2">
        <v>1</v>
      </c>
      <c r="E55" s="2">
        <v>22</v>
      </c>
      <c r="G55" s="2">
        <v>17</v>
      </c>
      <c r="I55" s="2">
        <f t="shared" si="7"/>
        <v>204</v>
      </c>
      <c r="L55" s="2">
        <v>6</v>
      </c>
      <c r="M55" s="2">
        <v>5</v>
      </c>
      <c r="N55" s="5">
        <f t="shared" ref="N55:N72" si="8">L55-M55</f>
        <v>1</v>
      </c>
      <c r="O55" s="2" t="s">
        <v>45</v>
      </c>
      <c r="P55" s="2" t="s">
        <v>45</v>
      </c>
      <c r="Q55" t="s">
        <v>216</v>
      </c>
    </row>
    <row r="56" spans="1:18" x14ac:dyDescent="0.35">
      <c r="A56" t="s">
        <v>227</v>
      </c>
      <c r="B56" s="2" t="s">
        <v>149</v>
      </c>
      <c r="C56" s="2" t="s">
        <v>243</v>
      </c>
      <c r="D56" s="2">
        <v>1</v>
      </c>
      <c r="E56" s="2">
        <v>23</v>
      </c>
      <c r="G56" s="2">
        <v>11</v>
      </c>
      <c r="I56" s="2">
        <f t="shared" si="7"/>
        <v>132</v>
      </c>
      <c r="L56" s="2">
        <v>4</v>
      </c>
      <c r="M56" s="2">
        <v>1</v>
      </c>
      <c r="N56" s="5">
        <f t="shared" si="8"/>
        <v>3</v>
      </c>
      <c r="O56" s="2" t="s">
        <v>22</v>
      </c>
      <c r="P56" s="2" t="s">
        <v>178</v>
      </c>
      <c r="Q56" t="s">
        <v>216</v>
      </c>
    </row>
    <row r="57" spans="1:18" x14ac:dyDescent="0.35">
      <c r="A57" t="s">
        <v>227</v>
      </c>
      <c r="B57" s="2" t="s">
        <v>149</v>
      </c>
      <c r="C57" s="2" t="s">
        <v>243</v>
      </c>
      <c r="D57" s="2">
        <v>1</v>
      </c>
      <c r="E57" s="2">
        <v>24</v>
      </c>
      <c r="G57" s="2">
        <v>9</v>
      </c>
      <c r="I57" s="2">
        <f t="shared" si="7"/>
        <v>108</v>
      </c>
      <c r="L57" s="2">
        <v>6</v>
      </c>
      <c r="M57" s="2">
        <v>5</v>
      </c>
      <c r="N57" s="5">
        <f t="shared" si="8"/>
        <v>1</v>
      </c>
      <c r="O57" s="2" t="s">
        <v>45</v>
      </c>
      <c r="P57" s="2" t="s">
        <v>45</v>
      </c>
      <c r="Q57" t="s">
        <v>216</v>
      </c>
      <c r="R57" s="10" t="s">
        <v>217</v>
      </c>
    </row>
    <row r="58" spans="1:18" x14ac:dyDescent="0.35">
      <c r="A58" t="s">
        <v>227</v>
      </c>
      <c r="B58" s="2" t="s">
        <v>149</v>
      </c>
      <c r="C58" s="2" t="s">
        <v>243</v>
      </c>
      <c r="D58" s="2">
        <v>1</v>
      </c>
      <c r="E58" s="2">
        <v>25</v>
      </c>
      <c r="G58" s="2">
        <v>8</v>
      </c>
      <c r="I58" s="2">
        <f t="shared" si="7"/>
        <v>96</v>
      </c>
      <c r="L58" s="2">
        <v>13</v>
      </c>
      <c r="M58" s="2">
        <v>11</v>
      </c>
      <c r="N58" s="5">
        <f t="shared" si="8"/>
        <v>2</v>
      </c>
      <c r="O58" s="2" t="s">
        <v>45</v>
      </c>
      <c r="P58" s="2" t="s">
        <v>45</v>
      </c>
      <c r="Q58" t="s">
        <v>216</v>
      </c>
    </row>
    <row r="59" spans="1:18" x14ac:dyDescent="0.35">
      <c r="A59" t="s">
        <v>227</v>
      </c>
      <c r="B59" s="2" t="s">
        <v>149</v>
      </c>
      <c r="C59" s="2" t="s">
        <v>243</v>
      </c>
      <c r="D59" s="2">
        <v>1</v>
      </c>
      <c r="E59" s="2">
        <v>26</v>
      </c>
      <c r="G59" s="2">
        <v>8</v>
      </c>
      <c r="I59" s="2">
        <f t="shared" si="7"/>
        <v>96</v>
      </c>
      <c r="L59" s="2">
        <v>15</v>
      </c>
      <c r="M59" s="2">
        <v>15</v>
      </c>
      <c r="N59" s="5">
        <f t="shared" si="8"/>
        <v>0</v>
      </c>
      <c r="O59" s="2" t="s">
        <v>45</v>
      </c>
      <c r="P59" s="2" t="s">
        <v>45</v>
      </c>
      <c r="Q59" t="s">
        <v>216</v>
      </c>
    </row>
    <row r="60" spans="1:18" x14ac:dyDescent="0.35">
      <c r="A60" t="s">
        <v>227</v>
      </c>
      <c r="B60" s="2" t="s">
        <v>149</v>
      </c>
      <c r="C60" s="2" t="s">
        <v>243</v>
      </c>
      <c r="D60" s="2">
        <v>1</v>
      </c>
      <c r="E60" s="2">
        <v>27</v>
      </c>
      <c r="G60" s="2">
        <v>5</v>
      </c>
      <c r="I60" s="2">
        <f t="shared" si="7"/>
        <v>60</v>
      </c>
      <c r="L60" s="2">
        <v>12</v>
      </c>
      <c r="M60" s="2">
        <v>6</v>
      </c>
      <c r="N60" s="5">
        <f t="shared" si="8"/>
        <v>6</v>
      </c>
      <c r="O60" s="13" t="s">
        <v>22</v>
      </c>
      <c r="P60" s="2" t="s">
        <v>151</v>
      </c>
      <c r="Q60" t="s">
        <v>216</v>
      </c>
    </row>
    <row r="61" spans="1:18" x14ac:dyDescent="0.35">
      <c r="A61" t="s">
        <v>227</v>
      </c>
      <c r="B61" s="2" t="s">
        <v>149</v>
      </c>
      <c r="C61" s="2" t="s">
        <v>243</v>
      </c>
      <c r="D61" s="2">
        <v>1</v>
      </c>
      <c r="E61" s="2">
        <v>28</v>
      </c>
      <c r="G61" s="2">
        <v>4</v>
      </c>
      <c r="I61" s="2">
        <f t="shared" si="7"/>
        <v>48</v>
      </c>
      <c r="L61" s="2">
        <v>16</v>
      </c>
      <c r="M61" s="2">
        <v>11</v>
      </c>
      <c r="N61" s="5">
        <f t="shared" si="8"/>
        <v>5</v>
      </c>
      <c r="O61" s="13" t="s">
        <v>22</v>
      </c>
      <c r="P61" s="2" t="s">
        <v>151</v>
      </c>
      <c r="Q61" t="s">
        <v>216</v>
      </c>
    </row>
    <row r="62" spans="1:18" x14ac:dyDescent="0.35">
      <c r="A62" t="s">
        <v>227</v>
      </c>
      <c r="B62" s="2" t="s">
        <v>149</v>
      </c>
      <c r="C62" s="2" t="s">
        <v>243</v>
      </c>
      <c r="D62" s="2">
        <v>1</v>
      </c>
      <c r="E62" s="2">
        <v>29</v>
      </c>
      <c r="G62" s="2">
        <v>4</v>
      </c>
      <c r="I62" s="2">
        <f t="shared" si="7"/>
        <v>48</v>
      </c>
      <c r="L62" s="2">
        <v>7</v>
      </c>
      <c r="M62" s="2">
        <v>7</v>
      </c>
      <c r="N62" s="5">
        <f t="shared" si="8"/>
        <v>0</v>
      </c>
      <c r="O62" s="2" t="s">
        <v>45</v>
      </c>
      <c r="P62" s="2" t="s">
        <v>45</v>
      </c>
      <c r="Q62" t="s">
        <v>216</v>
      </c>
      <c r="R62" s="10" t="s">
        <v>217</v>
      </c>
    </row>
    <row r="63" spans="1:18" x14ac:dyDescent="0.35">
      <c r="A63" t="s">
        <v>227</v>
      </c>
      <c r="B63" s="2" t="s">
        <v>149</v>
      </c>
      <c r="C63" s="2" t="s">
        <v>243</v>
      </c>
      <c r="D63" s="2">
        <v>1</v>
      </c>
      <c r="E63" s="2">
        <v>30</v>
      </c>
      <c r="G63" s="2">
        <v>16</v>
      </c>
      <c r="I63" s="2">
        <f t="shared" si="7"/>
        <v>192</v>
      </c>
      <c r="L63" s="2">
        <v>14</v>
      </c>
      <c r="M63" s="2">
        <v>12</v>
      </c>
      <c r="N63" s="5">
        <f t="shared" si="8"/>
        <v>2</v>
      </c>
      <c r="O63" s="2" t="s">
        <v>45</v>
      </c>
      <c r="P63" s="2" t="s">
        <v>45</v>
      </c>
      <c r="Q63" t="s">
        <v>216</v>
      </c>
    </row>
    <row r="64" spans="1:18" x14ac:dyDescent="0.35">
      <c r="A64" t="s">
        <v>227</v>
      </c>
      <c r="B64" s="2" t="s">
        <v>149</v>
      </c>
      <c r="C64" s="2" t="s">
        <v>243</v>
      </c>
      <c r="D64" s="2">
        <v>1</v>
      </c>
      <c r="E64" s="2">
        <v>31</v>
      </c>
      <c r="G64" s="2">
        <v>8</v>
      </c>
      <c r="I64" s="2">
        <f t="shared" si="7"/>
        <v>96</v>
      </c>
      <c r="L64" s="2">
        <v>9</v>
      </c>
      <c r="M64" s="2">
        <v>12</v>
      </c>
      <c r="N64" s="5">
        <f t="shared" si="8"/>
        <v>-3</v>
      </c>
      <c r="O64" s="2" t="s">
        <v>45</v>
      </c>
      <c r="P64" s="2" t="s">
        <v>45</v>
      </c>
      <c r="Q64" t="s">
        <v>216</v>
      </c>
    </row>
    <row r="65" spans="1:18" x14ac:dyDescent="0.35">
      <c r="A65" t="s">
        <v>227</v>
      </c>
      <c r="B65" s="2" t="s">
        <v>149</v>
      </c>
      <c r="C65" s="2" t="s">
        <v>243</v>
      </c>
      <c r="D65" s="2">
        <v>1</v>
      </c>
      <c r="E65" s="2">
        <v>32</v>
      </c>
      <c r="G65" s="2">
        <v>3</v>
      </c>
      <c r="I65" s="2">
        <f t="shared" si="7"/>
        <v>36</v>
      </c>
      <c r="L65" s="2">
        <v>33</v>
      </c>
      <c r="M65" s="2">
        <v>27</v>
      </c>
      <c r="N65" s="5">
        <f t="shared" si="8"/>
        <v>6</v>
      </c>
      <c r="O65" s="2" t="s">
        <v>22</v>
      </c>
      <c r="P65" s="2" t="s">
        <v>151</v>
      </c>
      <c r="Q65" t="s">
        <v>216</v>
      </c>
    </row>
    <row r="66" spans="1:18" x14ac:dyDescent="0.35">
      <c r="A66" t="s">
        <v>227</v>
      </c>
      <c r="B66" s="2" t="s">
        <v>149</v>
      </c>
      <c r="C66" s="2" t="s">
        <v>243</v>
      </c>
      <c r="D66" s="2">
        <v>1</v>
      </c>
      <c r="E66" s="2">
        <v>33</v>
      </c>
      <c r="F66" s="2" t="s">
        <v>218</v>
      </c>
      <c r="G66" s="2">
        <v>8</v>
      </c>
      <c r="I66" s="2">
        <f t="shared" si="7"/>
        <v>96</v>
      </c>
      <c r="L66" s="2">
        <v>5</v>
      </c>
      <c r="M66" s="2">
        <v>2</v>
      </c>
      <c r="N66" s="5">
        <f t="shared" si="8"/>
        <v>3</v>
      </c>
      <c r="O66" s="2" t="s">
        <v>49</v>
      </c>
      <c r="P66" s="2" t="s">
        <v>49</v>
      </c>
      <c r="Q66" t="s">
        <v>216</v>
      </c>
      <c r="R66" s="10" t="s">
        <v>218</v>
      </c>
    </row>
    <row r="67" spans="1:18" x14ac:dyDescent="0.35">
      <c r="A67" t="s">
        <v>227</v>
      </c>
      <c r="B67" s="2" t="s">
        <v>149</v>
      </c>
      <c r="C67" s="2" t="s">
        <v>243</v>
      </c>
      <c r="D67" s="2">
        <v>1</v>
      </c>
      <c r="E67" s="2">
        <v>34</v>
      </c>
      <c r="G67" s="2">
        <v>13</v>
      </c>
      <c r="I67" s="2">
        <f t="shared" si="7"/>
        <v>156</v>
      </c>
      <c r="L67" s="2">
        <v>6</v>
      </c>
      <c r="M67" s="2">
        <v>10</v>
      </c>
      <c r="N67" s="5">
        <f t="shared" si="8"/>
        <v>-4</v>
      </c>
      <c r="O67" s="2" t="s">
        <v>45</v>
      </c>
      <c r="P67" s="2" t="s">
        <v>45</v>
      </c>
      <c r="Q67" t="s">
        <v>216</v>
      </c>
    </row>
    <row r="68" spans="1:18" x14ac:dyDescent="0.35">
      <c r="A68" t="s">
        <v>227</v>
      </c>
      <c r="B68" s="2" t="s">
        <v>149</v>
      </c>
      <c r="C68" s="2" t="s">
        <v>243</v>
      </c>
      <c r="D68" s="2">
        <v>1</v>
      </c>
      <c r="E68" s="2">
        <v>35</v>
      </c>
      <c r="G68" s="2">
        <v>3.5</v>
      </c>
      <c r="I68" s="2">
        <f t="shared" si="7"/>
        <v>42</v>
      </c>
      <c r="L68" s="2">
        <v>31</v>
      </c>
      <c r="M68" s="2">
        <v>39</v>
      </c>
      <c r="N68" s="5">
        <f t="shared" si="8"/>
        <v>-8</v>
      </c>
      <c r="O68" s="2" t="s">
        <v>45</v>
      </c>
      <c r="P68" s="2" t="s">
        <v>45</v>
      </c>
      <c r="Q68" t="s">
        <v>216</v>
      </c>
    </row>
    <row r="69" spans="1:18" x14ac:dyDescent="0.35">
      <c r="A69" t="s">
        <v>227</v>
      </c>
      <c r="B69" s="2" t="s">
        <v>149</v>
      </c>
      <c r="C69" s="2" t="s">
        <v>243</v>
      </c>
      <c r="D69" s="2">
        <v>1</v>
      </c>
      <c r="E69" s="2">
        <v>36</v>
      </c>
      <c r="G69" s="2">
        <v>3.5</v>
      </c>
      <c r="I69" s="2">
        <f t="shared" si="7"/>
        <v>42</v>
      </c>
      <c r="L69" s="2">
        <v>2</v>
      </c>
      <c r="M69" s="2">
        <v>2</v>
      </c>
      <c r="N69" s="5">
        <f t="shared" si="8"/>
        <v>0</v>
      </c>
      <c r="O69" s="2" t="s">
        <v>45</v>
      </c>
      <c r="P69" s="2" t="s">
        <v>45</v>
      </c>
      <c r="Q69" t="s">
        <v>216</v>
      </c>
      <c r="R69" s="10" t="s">
        <v>217</v>
      </c>
    </row>
    <row r="70" spans="1:18" x14ac:dyDescent="0.35">
      <c r="A70" t="s">
        <v>227</v>
      </c>
      <c r="B70" s="2" t="s">
        <v>149</v>
      </c>
      <c r="C70" s="2" t="s">
        <v>243</v>
      </c>
      <c r="D70" s="2">
        <v>1</v>
      </c>
      <c r="E70" s="2">
        <v>37</v>
      </c>
      <c r="G70" s="2">
        <v>4</v>
      </c>
      <c r="I70" s="2">
        <f t="shared" si="7"/>
        <v>48</v>
      </c>
      <c r="L70" s="2">
        <v>32</v>
      </c>
      <c r="M70" s="2">
        <v>28</v>
      </c>
      <c r="N70" s="5">
        <f t="shared" si="8"/>
        <v>4</v>
      </c>
      <c r="O70" s="13" t="s">
        <v>45</v>
      </c>
      <c r="P70" s="2" t="s">
        <v>45</v>
      </c>
      <c r="Q70" t="s">
        <v>216</v>
      </c>
    </row>
    <row r="71" spans="1:18" x14ac:dyDescent="0.35">
      <c r="A71" t="s">
        <v>227</v>
      </c>
      <c r="B71" s="2" t="s">
        <v>149</v>
      </c>
      <c r="C71" s="2" t="s">
        <v>243</v>
      </c>
      <c r="D71" s="2">
        <v>1</v>
      </c>
      <c r="E71" s="2">
        <v>38</v>
      </c>
      <c r="G71" s="2">
        <v>12</v>
      </c>
      <c r="I71" s="2">
        <f t="shared" si="7"/>
        <v>144</v>
      </c>
      <c r="L71" s="2">
        <v>15</v>
      </c>
      <c r="M71" s="2">
        <v>13</v>
      </c>
      <c r="N71" s="5">
        <f t="shared" si="8"/>
        <v>2</v>
      </c>
      <c r="O71" s="2" t="s">
        <v>45</v>
      </c>
      <c r="P71" s="2" t="s">
        <v>45</v>
      </c>
      <c r="Q71" t="s">
        <v>216</v>
      </c>
    </row>
    <row r="72" spans="1:18" x14ac:dyDescent="0.35">
      <c r="A72" t="s">
        <v>227</v>
      </c>
      <c r="B72" s="2" t="s">
        <v>149</v>
      </c>
      <c r="C72" s="2" t="s">
        <v>243</v>
      </c>
      <c r="D72" s="2">
        <v>1</v>
      </c>
      <c r="E72" s="2">
        <v>39</v>
      </c>
      <c r="G72" s="2">
        <v>3.5</v>
      </c>
      <c r="I72" s="2">
        <f t="shared" si="7"/>
        <v>42</v>
      </c>
      <c r="L72" s="2">
        <v>17</v>
      </c>
      <c r="M72" s="2">
        <v>10</v>
      </c>
      <c r="N72" s="5">
        <f t="shared" si="8"/>
        <v>7</v>
      </c>
      <c r="O72" s="2" t="s">
        <v>22</v>
      </c>
      <c r="P72" s="2" t="s">
        <v>151</v>
      </c>
      <c r="Q72" t="s">
        <v>216</v>
      </c>
    </row>
    <row r="73" spans="1:18" x14ac:dyDescent="0.35">
      <c r="A73" t="s">
        <v>228</v>
      </c>
      <c r="B73" s="2" t="s">
        <v>149</v>
      </c>
      <c r="C73" s="2" t="s">
        <v>240</v>
      </c>
      <c r="D73" s="18">
        <f>3/7</f>
        <v>0.42857142857142855</v>
      </c>
      <c r="E73" s="1">
        <v>1</v>
      </c>
      <c r="G73" s="2">
        <v>10.7</v>
      </c>
      <c r="I73" s="5">
        <f t="shared" si="7"/>
        <v>128.39999999999998</v>
      </c>
      <c r="J73" s="2" t="s">
        <v>10</v>
      </c>
      <c r="K73" s="2" t="s">
        <v>12</v>
      </c>
      <c r="L73" s="2">
        <v>48</v>
      </c>
      <c r="M73" s="2">
        <v>68</v>
      </c>
      <c r="N73" s="5">
        <f>M73-L73</f>
        <v>20</v>
      </c>
      <c r="O73" s="2" t="s">
        <v>22</v>
      </c>
      <c r="P73" s="2" t="s">
        <v>151</v>
      </c>
      <c r="Q73" t="s">
        <v>43</v>
      </c>
    </row>
    <row r="74" spans="1:18" x14ac:dyDescent="0.35">
      <c r="A74" t="s">
        <v>228</v>
      </c>
      <c r="B74" s="2" t="s">
        <v>149</v>
      </c>
      <c r="C74" s="2" t="s">
        <v>240</v>
      </c>
      <c r="D74" s="18">
        <f>3/7</f>
        <v>0.42857142857142855</v>
      </c>
      <c r="E74" s="1">
        <v>2</v>
      </c>
      <c r="G74" s="2">
        <v>17.600000000000001</v>
      </c>
      <c r="I74" s="5">
        <f t="shared" si="7"/>
        <v>211.20000000000002</v>
      </c>
      <c r="J74" s="2" t="s">
        <v>10</v>
      </c>
      <c r="K74" s="2" t="s">
        <v>14</v>
      </c>
      <c r="L74" s="2">
        <v>39</v>
      </c>
      <c r="M74" s="2">
        <v>40</v>
      </c>
      <c r="N74" s="5">
        <f>M74-L74</f>
        <v>1</v>
      </c>
      <c r="O74" s="2" t="s">
        <v>45</v>
      </c>
      <c r="P74" s="2" t="s">
        <v>45</v>
      </c>
      <c r="Q74" t="s">
        <v>43</v>
      </c>
    </row>
    <row r="75" spans="1:18" x14ac:dyDescent="0.35">
      <c r="A75" t="s">
        <v>228</v>
      </c>
      <c r="B75" s="2" t="s">
        <v>149</v>
      </c>
      <c r="C75" s="2" t="s">
        <v>240</v>
      </c>
      <c r="D75" s="18">
        <f>3/7</f>
        <v>0.42857142857142855</v>
      </c>
      <c r="E75" s="1">
        <v>3</v>
      </c>
      <c r="G75" s="2">
        <v>15.2</v>
      </c>
      <c r="I75" s="5">
        <f t="shared" si="7"/>
        <v>182.39999999999998</v>
      </c>
      <c r="J75" s="2" t="s">
        <v>9</v>
      </c>
      <c r="K75" s="2" t="s">
        <v>14</v>
      </c>
      <c r="L75" s="2">
        <v>38</v>
      </c>
      <c r="M75" s="2">
        <v>49</v>
      </c>
      <c r="N75" s="5">
        <f>M75-L75</f>
        <v>11</v>
      </c>
      <c r="O75" s="2" t="s">
        <v>45</v>
      </c>
      <c r="P75" s="2" t="s">
        <v>45</v>
      </c>
      <c r="Q75" t="s">
        <v>43</v>
      </c>
    </row>
    <row r="76" spans="1:18" x14ac:dyDescent="0.35">
      <c r="A76" t="s">
        <v>228</v>
      </c>
      <c r="B76" s="2" t="s">
        <v>149</v>
      </c>
      <c r="C76" s="2" t="s">
        <v>240</v>
      </c>
      <c r="D76" s="18">
        <f>3/7</f>
        <v>0.42857142857142855</v>
      </c>
      <c r="E76" s="1">
        <v>4</v>
      </c>
      <c r="G76" s="2">
        <v>19.600000000000001</v>
      </c>
      <c r="I76" s="5">
        <f t="shared" si="7"/>
        <v>235.20000000000002</v>
      </c>
      <c r="J76" s="2" t="s">
        <v>10</v>
      </c>
      <c r="K76" s="2" t="s">
        <v>12</v>
      </c>
      <c r="L76" s="2">
        <v>26</v>
      </c>
      <c r="M76" s="2">
        <v>33</v>
      </c>
      <c r="N76" s="5">
        <f>M76-L76</f>
        <v>7</v>
      </c>
      <c r="O76" s="2" t="s">
        <v>45</v>
      </c>
      <c r="P76" s="2" t="s">
        <v>45</v>
      </c>
      <c r="Q76" t="s">
        <v>43</v>
      </c>
    </row>
    <row r="77" spans="1:18" x14ac:dyDescent="0.35">
      <c r="A77" t="s">
        <v>228</v>
      </c>
      <c r="B77" s="2" t="s">
        <v>149</v>
      </c>
      <c r="C77" s="2" t="s">
        <v>240</v>
      </c>
      <c r="D77" s="18">
        <f>3/7</f>
        <v>0.42857142857142855</v>
      </c>
      <c r="E77" s="1">
        <v>5</v>
      </c>
      <c r="G77" s="2">
        <v>7.3</v>
      </c>
      <c r="I77" s="5">
        <f t="shared" si="7"/>
        <v>87.6</v>
      </c>
      <c r="J77" s="2" t="s">
        <v>10</v>
      </c>
      <c r="K77" s="2" t="s">
        <v>12</v>
      </c>
      <c r="L77" s="2">
        <v>59</v>
      </c>
      <c r="M77" s="2">
        <v>73</v>
      </c>
      <c r="N77" s="5">
        <f>M77-L77</f>
        <v>14</v>
      </c>
      <c r="O77" s="2" t="s">
        <v>22</v>
      </c>
      <c r="P77" s="2" t="s">
        <v>151</v>
      </c>
      <c r="Q77" t="s">
        <v>43</v>
      </c>
    </row>
    <row r="78" spans="1:18" x14ac:dyDescent="0.35">
      <c r="A78" t="s">
        <v>229</v>
      </c>
      <c r="B78" s="2" t="s">
        <v>149</v>
      </c>
      <c r="C78" s="2" t="s">
        <v>242</v>
      </c>
      <c r="D78" s="13">
        <f t="shared" ref="D78:D95" si="9">9*4</f>
        <v>36</v>
      </c>
      <c r="E78" s="1" t="s">
        <v>50</v>
      </c>
      <c r="F78" s="20" t="s">
        <v>68</v>
      </c>
      <c r="G78" s="2">
        <v>14</v>
      </c>
      <c r="H78" s="2">
        <v>0</v>
      </c>
      <c r="I78" s="5">
        <f t="shared" ref="I78:I95" si="10">G78*12+H78</f>
        <v>168</v>
      </c>
      <c r="J78" s="2" t="s">
        <v>10</v>
      </c>
      <c r="K78" s="2" t="s">
        <v>14</v>
      </c>
      <c r="L78" s="2">
        <v>1</v>
      </c>
      <c r="M78" s="2">
        <v>0</v>
      </c>
      <c r="N78" s="5">
        <f t="shared" ref="N78:N90" si="11">L78-M78</f>
        <v>1</v>
      </c>
      <c r="O78" s="2" t="s">
        <v>49</v>
      </c>
      <c r="P78" s="2" t="s">
        <v>49</v>
      </c>
      <c r="Q78" t="s">
        <v>43</v>
      </c>
      <c r="R78" s="10" t="s">
        <v>188</v>
      </c>
    </row>
    <row r="79" spans="1:18" x14ac:dyDescent="0.35">
      <c r="A79" t="s">
        <v>229</v>
      </c>
      <c r="B79" s="2" t="s">
        <v>149</v>
      </c>
      <c r="C79" s="2" t="s">
        <v>242</v>
      </c>
      <c r="D79" s="13">
        <f t="shared" si="9"/>
        <v>36</v>
      </c>
      <c r="E79" s="1" t="s">
        <v>51</v>
      </c>
      <c r="G79" s="2">
        <v>7</v>
      </c>
      <c r="H79" s="2">
        <v>4</v>
      </c>
      <c r="I79" s="5">
        <f t="shared" si="10"/>
        <v>88</v>
      </c>
      <c r="J79" s="2" t="s">
        <v>10</v>
      </c>
      <c r="K79" s="2" t="s">
        <v>12</v>
      </c>
      <c r="L79" s="2">
        <v>5</v>
      </c>
      <c r="M79" s="2">
        <v>1</v>
      </c>
      <c r="N79" s="5">
        <f t="shared" si="11"/>
        <v>4</v>
      </c>
      <c r="O79" s="2" t="s">
        <v>22</v>
      </c>
      <c r="P79" s="2" t="s">
        <v>178</v>
      </c>
      <c r="Q79" t="s">
        <v>43</v>
      </c>
      <c r="R79" s="10" t="s">
        <v>185</v>
      </c>
    </row>
    <row r="80" spans="1:18" x14ac:dyDescent="0.35">
      <c r="A80" t="s">
        <v>229</v>
      </c>
      <c r="B80" s="2" t="s">
        <v>149</v>
      </c>
      <c r="C80" s="2" t="s">
        <v>242</v>
      </c>
      <c r="D80" s="13">
        <f t="shared" si="9"/>
        <v>36</v>
      </c>
      <c r="E80" s="1" t="s">
        <v>52</v>
      </c>
      <c r="G80" s="2">
        <v>10</v>
      </c>
      <c r="H80" s="2">
        <v>11</v>
      </c>
      <c r="I80" s="5">
        <f t="shared" si="10"/>
        <v>131</v>
      </c>
      <c r="J80" s="2" t="s">
        <v>9</v>
      </c>
      <c r="K80" s="2" t="s">
        <v>46</v>
      </c>
      <c r="L80" s="2">
        <v>6</v>
      </c>
      <c r="M80" s="2">
        <v>1</v>
      </c>
      <c r="N80" s="5">
        <f t="shared" si="11"/>
        <v>5</v>
      </c>
      <c r="O80" s="2" t="s">
        <v>22</v>
      </c>
      <c r="P80" s="2" t="s">
        <v>151</v>
      </c>
      <c r="Q80" t="s">
        <v>43</v>
      </c>
    </row>
    <row r="81" spans="1:18" x14ac:dyDescent="0.35">
      <c r="A81" t="s">
        <v>229</v>
      </c>
      <c r="B81" s="2" t="s">
        <v>149</v>
      </c>
      <c r="C81" s="2" t="s">
        <v>242</v>
      </c>
      <c r="D81" s="13">
        <f t="shared" si="9"/>
        <v>36</v>
      </c>
      <c r="E81" s="1" t="s">
        <v>53</v>
      </c>
      <c r="G81" s="2">
        <v>7</v>
      </c>
      <c r="H81" s="2">
        <v>11</v>
      </c>
      <c r="I81" s="5">
        <f t="shared" si="10"/>
        <v>95</v>
      </c>
      <c r="J81" s="2" t="s">
        <v>9</v>
      </c>
      <c r="K81" s="2" t="s">
        <v>12</v>
      </c>
      <c r="L81" s="2">
        <v>2</v>
      </c>
      <c r="M81" s="2">
        <v>1</v>
      </c>
      <c r="N81" s="5">
        <f t="shared" si="11"/>
        <v>1</v>
      </c>
      <c r="O81" s="2" t="s">
        <v>45</v>
      </c>
      <c r="P81" s="2" t="s">
        <v>45</v>
      </c>
      <c r="Q81" t="s">
        <v>43</v>
      </c>
    </row>
    <row r="82" spans="1:18" x14ac:dyDescent="0.35">
      <c r="A82" t="s">
        <v>229</v>
      </c>
      <c r="B82" s="2" t="s">
        <v>149</v>
      </c>
      <c r="C82" s="2" t="s">
        <v>242</v>
      </c>
      <c r="D82" s="13">
        <f t="shared" si="9"/>
        <v>36</v>
      </c>
      <c r="E82" s="1" t="s">
        <v>54</v>
      </c>
      <c r="G82" s="2">
        <v>8</v>
      </c>
      <c r="H82" s="2">
        <v>5</v>
      </c>
      <c r="I82" s="5">
        <f t="shared" si="10"/>
        <v>101</v>
      </c>
      <c r="J82" s="2" t="s">
        <v>9</v>
      </c>
      <c r="K82" s="2" t="s">
        <v>12</v>
      </c>
      <c r="L82" s="2">
        <v>2</v>
      </c>
      <c r="M82" s="2">
        <v>0</v>
      </c>
      <c r="N82" s="5">
        <f t="shared" si="11"/>
        <v>2</v>
      </c>
      <c r="O82" s="2" t="s">
        <v>22</v>
      </c>
      <c r="P82" s="2" t="s">
        <v>178</v>
      </c>
      <c r="Q82" t="s">
        <v>43</v>
      </c>
    </row>
    <row r="83" spans="1:18" x14ac:dyDescent="0.35">
      <c r="A83" t="s">
        <v>229</v>
      </c>
      <c r="B83" s="2" t="s">
        <v>149</v>
      </c>
      <c r="C83" s="2" t="s">
        <v>242</v>
      </c>
      <c r="D83" s="13">
        <f t="shared" si="9"/>
        <v>36</v>
      </c>
      <c r="E83" s="1" t="s">
        <v>55</v>
      </c>
      <c r="G83" s="2">
        <v>9</v>
      </c>
      <c r="H83" s="2">
        <v>7</v>
      </c>
      <c r="I83" s="5">
        <f t="shared" si="10"/>
        <v>115</v>
      </c>
      <c r="J83" s="2" t="s">
        <v>9</v>
      </c>
      <c r="K83" s="2" t="s">
        <v>46</v>
      </c>
      <c r="L83" s="2">
        <v>3</v>
      </c>
      <c r="M83" s="2">
        <v>2</v>
      </c>
      <c r="N83" s="5">
        <f t="shared" si="11"/>
        <v>1</v>
      </c>
      <c r="O83" s="2" t="s">
        <v>22</v>
      </c>
      <c r="P83" s="2" t="s">
        <v>151</v>
      </c>
      <c r="Q83" t="s">
        <v>43</v>
      </c>
    </row>
    <row r="84" spans="1:18" x14ac:dyDescent="0.35">
      <c r="A84" t="s">
        <v>229</v>
      </c>
      <c r="B84" s="2" t="s">
        <v>149</v>
      </c>
      <c r="C84" s="2" t="s">
        <v>242</v>
      </c>
      <c r="D84" s="13">
        <f t="shared" si="9"/>
        <v>36</v>
      </c>
      <c r="E84" s="1" t="s">
        <v>56</v>
      </c>
      <c r="G84" s="2">
        <v>8</v>
      </c>
      <c r="H84" s="2">
        <v>7</v>
      </c>
      <c r="I84" s="5">
        <f t="shared" si="10"/>
        <v>103</v>
      </c>
      <c r="J84" s="2" t="s">
        <v>9</v>
      </c>
      <c r="K84" s="2" t="s">
        <v>12</v>
      </c>
      <c r="L84" s="2">
        <v>2</v>
      </c>
      <c r="M84" s="2">
        <v>0</v>
      </c>
      <c r="N84" s="5">
        <f t="shared" si="11"/>
        <v>2</v>
      </c>
      <c r="O84" s="2" t="s">
        <v>22</v>
      </c>
      <c r="P84" s="2" t="s">
        <v>178</v>
      </c>
      <c r="Q84" t="s">
        <v>43</v>
      </c>
    </row>
    <row r="85" spans="1:18" x14ac:dyDescent="0.35">
      <c r="A85" t="s">
        <v>229</v>
      </c>
      <c r="B85" s="2" t="s">
        <v>149</v>
      </c>
      <c r="C85" s="2" t="s">
        <v>242</v>
      </c>
      <c r="D85" s="13">
        <f t="shared" si="9"/>
        <v>36</v>
      </c>
      <c r="E85" s="1" t="s">
        <v>57</v>
      </c>
      <c r="G85" s="2">
        <v>12</v>
      </c>
      <c r="H85" s="2">
        <v>3</v>
      </c>
      <c r="I85" s="5">
        <f t="shared" si="10"/>
        <v>147</v>
      </c>
      <c r="J85" s="2" t="s">
        <v>10</v>
      </c>
      <c r="K85" s="2" t="s">
        <v>46</v>
      </c>
      <c r="L85" s="2">
        <v>5</v>
      </c>
      <c r="M85" s="2">
        <v>4</v>
      </c>
      <c r="N85" s="5">
        <f t="shared" si="11"/>
        <v>1</v>
      </c>
      <c r="O85" s="2" t="s">
        <v>45</v>
      </c>
      <c r="P85" s="2" t="s">
        <v>45</v>
      </c>
      <c r="Q85" t="s">
        <v>43</v>
      </c>
    </row>
    <row r="86" spans="1:18" x14ac:dyDescent="0.35">
      <c r="A86" t="s">
        <v>229</v>
      </c>
      <c r="B86" s="2" t="s">
        <v>149</v>
      </c>
      <c r="C86" s="2" t="s">
        <v>242</v>
      </c>
      <c r="D86" s="13">
        <f t="shared" si="9"/>
        <v>36</v>
      </c>
      <c r="E86" s="1" t="s">
        <v>58</v>
      </c>
      <c r="G86" s="2">
        <v>7</v>
      </c>
      <c r="H86" s="2">
        <v>4</v>
      </c>
      <c r="I86" s="5">
        <f t="shared" si="10"/>
        <v>88</v>
      </c>
      <c r="J86" s="2" t="s">
        <v>9</v>
      </c>
      <c r="K86" s="2" t="s">
        <v>12</v>
      </c>
      <c r="L86" s="2">
        <v>8</v>
      </c>
      <c r="M86" s="2">
        <v>3</v>
      </c>
      <c r="N86" s="5">
        <f t="shared" si="11"/>
        <v>5</v>
      </c>
      <c r="O86" s="2" t="s">
        <v>22</v>
      </c>
      <c r="P86" s="2" t="s">
        <v>151</v>
      </c>
      <c r="Q86" t="s">
        <v>43</v>
      </c>
    </row>
    <row r="87" spans="1:18" x14ac:dyDescent="0.35">
      <c r="A87" t="s">
        <v>229</v>
      </c>
      <c r="B87" s="2" t="s">
        <v>149</v>
      </c>
      <c r="C87" s="2" t="s">
        <v>242</v>
      </c>
      <c r="D87" s="13">
        <f t="shared" si="9"/>
        <v>36</v>
      </c>
      <c r="E87" s="1" t="s">
        <v>59</v>
      </c>
      <c r="G87" s="2">
        <v>3</v>
      </c>
      <c r="H87" s="2">
        <v>9</v>
      </c>
      <c r="I87" s="5">
        <f t="shared" si="10"/>
        <v>45</v>
      </c>
      <c r="J87" s="2" t="s">
        <v>10</v>
      </c>
      <c r="K87" s="2" t="s">
        <v>12</v>
      </c>
      <c r="L87" s="2">
        <v>7</v>
      </c>
      <c r="M87" s="2">
        <v>6</v>
      </c>
      <c r="N87" s="5">
        <f t="shared" si="11"/>
        <v>1</v>
      </c>
      <c r="O87" s="2" t="s">
        <v>45</v>
      </c>
      <c r="P87" s="2" t="s">
        <v>45</v>
      </c>
      <c r="Q87" t="s">
        <v>43</v>
      </c>
    </row>
    <row r="88" spans="1:18" x14ac:dyDescent="0.35">
      <c r="A88" t="s">
        <v>229</v>
      </c>
      <c r="B88" s="2" t="s">
        <v>149</v>
      </c>
      <c r="C88" s="2" t="s">
        <v>242</v>
      </c>
      <c r="D88" s="13">
        <f t="shared" si="9"/>
        <v>36</v>
      </c>
      <c r="E88" s="1" t="s">
        <v>60</v>
      </c>
      <c r="G88" s="2">
        <v>11</v>
      </c>
      <c r="H88" s="2">
        <v>1</v>
      </c>
      <c r="I88" s="5">
        <f t="shared" si="10"/>
        <v>133</v>
      </c>
      <c r="J88" s="2" t="s">
        <v>9</v>
      </c>
      <c r="K88" s="2" t="s">
        <v>46</v>
      </c>
      <c r="L88" s="2">
        <v>8</v>
      </c>
      <c r="M88" s="2">
        <v>2</v>
      </c>
      <c r="N88" s="5">
        <f t="shared" si="11"/>
        <v>6</v>
      </c>
      <c r="O88" s="2" t="s">
        <v>45</v>
      </c>
      <c r="P88" s="2" t="s">
        <v>45</v>
      </c>
      <c r="Q88" t="s">
        <v>43</v>
      </c>
    </row>
    <row r="89" spans="1:18" x14ac:dyDescent="0.35">
      <c r="A89" t="s">
        <v>229</v>
      </c>
      <c r="B89" s="2" t="s">
        <v>149</v>
      </c>
      <c r="C89" s="2" t="s">
        <v>242</v>
      </c>
      <c r="D89" s="13">
        <f t="shared" si="9"/>
        <v>36</v>
      </c>
      <c r="E89" s="1" t="s">
        <v>61</v>
      </c>
      <c r="G89" s="2">
        <v>7</v>
      </c>
      <c r="H89" s="2">
        <v>4</v>
      </c>
      <c r="I89" s="5">
        <f t="shared" si="10"/>
        <v>88</v>
      </c>
      <c r="J89" s="2" t="s">
        <v>10</v>
      </c>
      <c r="K89" s="2" t="s">
        <v>12</v>
      </c>
      <c r="L89" s="2">
        <v>5</v>
      </c>
      <c r="M89" s="2">
        <v>1</v>
      </c>
      <c r="N89" s="5">
        <f t="shared" si="11"/>
        <v>4</v>
      </c>
      <c r="O89" s="2" t="s">
        <v>22</v>
      </c>
      <c r="P89" s="2" t="s">
        <v>151</v>
      </c>
      <c r="Q89" t="s">
        <v>43</v>
      </c>
    </row>
    <row r="90" spans="1:18" x14ac:dyDescent="0.35">
      <c r="A90" t="s">
        <v>229</v>
      </c>
      <c r="B90" s="2" t="s">
        <v>149</v>
      </c>
      <c r="C90" s="2" t="s">
        <v>242</v>
      </c>
      <c r="D90" s="13">
        <f t="shared" si="9"/>
        <v>36</v>
      </c>
      <c r="E90" s="1" t="s">
        <v>62</v>
      </c>
      <c r="G90" s="2">
        <v>11</v>
      </c>
      <c r="H90" s="2">
        <v>9</v>
      </c>
      <c r="I90" s="5">
        <f t="shared" si="10"/>
        <v>141</v>
      </c>
      <c r="J90" s="2" t="s">
        <v>9</v>
      </c>
      <c r="K90" s="2" t="s">
        <v>46</v>
      </c>
      <c r="L90" s="2">
        <v>1</v>
      </c>
      <c r="M90" s="2">
        <v>0</v>
      </c>
      <c r="N90" s="5">
        <f t="shared" si="11"/>
        <v>1</v>
      </c>
      <c r="O90" s="2" t="s">
        <v>22</v>
      </c>
      <c r="P90" s="2" t="s">
        <v>178</v>
      </c>
      <c r="Q90" t="s">
        <v>43</v>
      </c>
    </row>
    <row r="91" spans="1:18" x14ac:dyDescent="0.35">
      <c r="A91" t="s">
        <v>229</v>
      </c>
      <c r="B91" s="2" t="s">
        <v>149</v>
      </c>
      <c r="C91" s="2" t="s">
        <v>242</v>
      </c>
      <c r="D91" s="13">
        <f t="shared" si="9"/>
        <v>36</v>
      </c>
      <c r="E91" s="1" t="s">
        <v>63</v>
      </c>
      <c r="F91" s="2" t="s">
        <v>69</v>
      </c>
      <c r="G91" s="2">
        <v>4</v>
      </c>
      <c r="H91" s="2">
        <v>8</v>
      </c>
      <c r="I91" s="5">
        <f t="shared" si="10"/>
        <v>56</v>
      </c>
      <c r="J91" s="2" t="s">
        <v>9</v>
      </c>
      <c r="K91" s="2" t="s">
        <v>12</v>
      </c>
      <c r="O91" s="2" t="s">
        <v>49</v>
      </c>
      <c r="P91" s="2" t="s">
        <v>49</v>
      </c>
      <c r="Q91" t="s">
        <v>43</v>
      </c>
    </row>
    <row r="92" spans="1:18" x14ac:dyDescent="0.35">
      <c r="A92" t="s">
        <v>229</v>
      </c>
      <c r="B92" s="2" t="s">
        <v>149</v>
      </c>
      <c r="C92" s="2" t="s">
        <v>242</v>
      </c>
      <c r="D92" s="13">
        <f t="shared" si="9"/>
        <v>36</v>
      </c>
      <c r="E92" s="1" t="s">
        <v>64</v>
      </c>
      <c r="G92" s="2">
        <v>6</v>
      </c>
      <c r="H92" s="2">
        <v>4</v>
      </c>
      <c r="I92" s="5">
        <f t="shared" si="10"/>
        <v>76</v>
      </c>
      <c r="J92" s="2" t="s">
        <v>10</v>
      </c>
      <c r="K92" s="2" t="s">
        <v>14</v>
      </c>
      <c r="L92" s="2">
        <v>1</v>
      </c>
      <c r="M92" s="2">
        <v>0</v>
      </c>
      <c r="N92" s="5">
        <f>L92-M92</f>
        <v>1</v>
      </c>
      <c r="O92" s="2" t="s">
        <v>22</v>
      </c>
      <c r="P92" s="2" t="s">
        <v>178</v>
      </c>
      <c r="Q92" t="s">
        <v>43</v>
      </c>
    </row>
    <row r="93" spans="1:18" x14ac:dyDescent="0.35">
      <c r="A93" t="s">
        <v>229</v>
      </c>
      <c r="B93" s="2" t="s">
        <v>149</v>
      </c>
      <c r="C93" s="2" t="s">
        <v>242</v>
      </c>
      <c r="D93" s="13">
        <f t="shared" si="9"/>
        <v>36</v>
      </c>
      <c r="E93" s="1" t="s">
        <v>65</v>
      </c>
      <c r="G93" s="2">
        <v>9</v>
      </c>
      <c r="H93" s="2">
        <v>0</v>
      </c>
      <c r="I93" s="5">
        <f t="shared" si="10"/>
        <v>108</v>
      </c>
      <c r="J93" s="2" t="s">
        <v>9</v>
      </c>
      <c r="K93" s="2" t="s">
        <v>12</v>
      </c>
      <c r="L93" s="2">
        <v>3</v>
      </c>
      <c r="M93" s="2">
        <v>0</v>
      </c>
      <c r="N93" s="5">
        <f>L93-M93</f>
        <v>3</v>
      </c>
      <c r="O93" s="2" t="s">
        <v>22</v>
      </c>
      <c r="P93" s="2" t="s">
        <v>178</v>
      </c>
      <c r="Q93" t="s">
        <v>43</v>
      </c>
    </row>
    <row r="94" spans="1:18" x14ac:dyDescent="0.35">
      <c r="A94" t="s">
        <v>229</v>
      </c>
      <c r="B94" s="2" t="s">
        <v>149</v>
      </c>
      <c r="C94" s="2" t="s">
        <v>242</v>
      </c>
      <c r="D94" s="13">
        <f t="shared" si="9"/>
        <v>36</v>
      </c>
      <c r="E94" s="1" t="s">
        <v>66</v>
      </c>
      <c r="G94" s="2">
        <v>3</v>
      </c>
      <c r="H94" s="2">
        <v>4</v>
      </c>
      <c r="I94" s="5">
        <f t="shared" si="10"/>
        <v>40</v>
      </c>
      <c r="J94" s="2" t="s">
        <v>10</v>
      </c>
      <c r="K94" s="2" t="s">
        <v>12</v>
      </c>
      <c r="L94" s="2">
        <v>5</v>
      </c>
      <c r="M94" s="2">
        <v>1</v>
      </c>
      <c r="N94" s="5">
        <f>L94-M94</f>
        <v>4</v>
      </c>
      <c r="O94" s="2" t="s">
        <v>22</v>
      </c>
      <c r="P94" s="2" t="s">
        <v>178</v>
      </c>
      <c r="Q94" t="s">
        <v>43</v>
      </c>
      <c r="R94" s="10" t="s">
        <v>186</v>
      </c>
    </row>
    <row r="95" spans="1:18" x14ac:dyDescent="0.35">
      <c r="A95" t="s">
        <v>229</v>
      </c>
      <c r="B95" s="2" t="s">
        <v>149</v>
      </c>
      <c r="C95" s="2" t="s">
        <v>242</v>
      </c>
      <c r="D95" s="13">
        <f t="shared" si="9"/>
        <v>36</v>
      </c>
      <c r="E95" s="1" t="s">
        <v>67</v>
      </c>
      <c r="G95" s="2">
        <v>4</v>
      </c>
      <c r="H95" s="2">
        <v>4</v>
      </c>
      <c r="I95" s="5">
        <f t="shared" si="10"/>
        <v>52</v>
      </c>
      <c r="J95" s="2" t="s">
        <v>10</v>
      </c>
      <c r="K95" s="2" t="s">
        <v>12</v>
      </c>
      <c r="L95" s="2">
        <v>3</v>
      </c>
      <c r="M95" s="2">
        <v>1</v>
      </c>
      <c r="N95" s="5">
        <f>L95-M95</f>
        <v>2</v>
      </c>
      <c r="O95" s="2" t="s">
        <v>22</v>
      </c>
      <c r="P95" s="2" t="s">
        <v>178</v>
      </c>
      <c r="Q95" t="s">
        <v>43</v>
      </c>
      <c r="R95" s="10" t="s">
        <v>186</v>
      </c>
    </row>
    <row r="96" spans="1:18" x14ac:dyDescent="0.35">
      <c r="A96" t="s">
        <v>232</v>
      </c>
      <c r="B96" s="2" t="s">
        <v>192</v>
      </c>
      <c r="C96" s="2" t="s">
        <v>240</v>
      </c>
      <c r="E96" s="1">
        <v>1</v>
      </c>
      <c r="F96" s="21"/>
      <c r="G96" s="7"/>
      <c r="I96" s="2">
        <v>43</v>
      </c>
      <c r="J96" s="7"/>
      <c r="K96" s="2" t="s">
        <v>12</v>
      </c>
      <c r="L96" s="2">
        <v>0</v>
      </c>
      <c r="M96" s="2">
        <v>4</v>
      </c>
      <c r="N96" s="2">
        <v>4</v>
      </c>
      <c r="O96" s="7" t="s">
        <v>22</v>
      </c>
      <c r="P96" s="2" t="s">
        <v>151</v>
      </c>
      <c r="Q96" s="8" t="s">
        <v>42</v>
      </c>
      <c r="R96" s="10" t="s">
        <v>181</v>
      </c>
    </row>
    <row r="97" spans="1:18" x14ac:dyDescent="0.35">
      <c r="A97" t="s">
        <v>232</v>
      </c>
      <c r="B97" s="2" t="s">
        <v>192</v>
      </c>
      <c r="C97" s="2" t="s">
        <v>240</v>
      </c>
      <c r="E97" s="1">
        <v>2</v>
      </c>
      <c r="F97" s="21"/>
      <c r="G97" s="7"/>
      <c r="I97" s="2">
        <v>45</v>
      </c>
      <c r="J97" s="7"/>
      <c r="K97" s="2" t="s">
        <v>12</v>
      </c>
      <c r="L97" s="2">
        <v>2</v>
      </c>
      <c r="M97" s="2">
        <v>4</v>
      </c>
      <c r="N97" s="2">
        <v>2</v>
      </c>
      <c r="O97" s="7" t="s">
        <v>22</v>
      </c>
      <c r="P97" s="2" t="s">
        <v>151</v>
      </c>
      <c r="Q97" s="8" t="s">
        <v>42</v>
      </c>
      <c r="R97" s="11"/>
    </row>
    <row r="98" spans="1:18" x14ac:dyDescent="0.35">
      <c r="A98" t="s">
        <v>232</v>
      </c>
      <c r="B98" s="2" t="s">
        <v>192</v>
      </c>
      <c r="C98" s="2" t="s">
        <v>240</v>
      </c>
      <c r="E98" s="1">
        <v>3</v>
      </c>
      <c r="F98" s="21"/>
      <c r="G98" s="7"/>
      <c r="I98" s="2">
        <v>48</v>
      </c>
      <c r="J98" s="7"/>
      <c r="K98" s="2" t="s">
        <v>12</v>
      </c>
      <c r="L98" s="2">
        <v>1</v>
      </c>
      <c r="M98" s="2">
        <v>4</v>
      </c>
      <c r="N98" s="2">
        <v>3</v>
      </c>
      <c r="O98" s="7" t="s">
        <v>22</v>
      </c>
      <c r="P98" s="2" t="s">
        <v>151</v>
      </c>
      <c r="Q98" s="8" t="s">
        <v>42</v>
      </c>
      <c r="R98" s="11"/>
    </row>
    <row r="99" spans="1:18" x14ac:dyDescent="0.35">
      <c r="A99" t="s">
        <v>232</v>
      </c>
      <c r="B99" s="2" t="s">
        <v>192</v>
      </c>
      <c r="C99" s="2" t="s">
        <v>240</v>
      </c>
      <c r="E99" s="1">
        <v>4</v>
      </c>
      <c r="F99" s="21"/>
      <c r="G99" s="7"/>
      <c r="I99" s="2">
        <v>49</v>
      </c>
      <c r="J99" s="7"/>
      <c r="K99" s="2" t="s">
        <v>12</v>
      </c>
      <c r="L99" s="2">
        <v>0</v>
      </c>
      <c r="M99" s="2">
        <v>4</v>
      </c>
      <c r="N99" s="2">
        <v>4</v>
      </c>
      <c r="O99" s="7" t="s">
        <v>22</v>
      </c>
      <c r="P99" s="2" t="s">
        <v>151</v>
      </c>
      <c r="Q99" s="8" t="s">
        <v>42</v>
      </c>
      <c r="R99" s="11"/>
    </row>
    <row r="100" spans="1:18" x14ac:dyDescent="0.35">
      <c r="A100" t="s">
        <v>232</v>
      </c>
      <c r="B100" s="2" t="s">
        <v>192</v>
      </c>
      <c r="C100" s="2" t="s">
        <v>240</v>
      </c>
      <c r="E100" s="1">
        <v>5</v>
      </c>
      <c r="F100" s="21"/>
      <c r="G100" s="7"/>
      <c r="I100" s="2">
        <v>51</v>
      </c>
      <c r="J100" s="7"/>
      <c r="K100" s="2" t="s">
        <v>12</v>
      </c>
      <c r="L100" s="2">
        <v>0</v>
      </c>
      <c r="M100" s="2">
        <v>3</v>
      </c>
      <c r="N100" s="2">
        <v>3</v>
      </c>
      <c r="O100" s="7" t="s">
        <v>22</v>
      </c>
      <c r="P100" s="2" t="s">
        <v>151</v>
      </c>
      <c r="Q100" s="8" t="s">
        <v>42</v>
      </c>
      <c r="R100" s="11"/>
    </row>
    <row r="101" spans="1:18" x14ac:dyDescent="0.35">
      <c r="A101" t="s">
        <v>232</v>
      </c>
      <c r="B101" s="2" t="s">
        <v>192</v>
      </c>
      <c r="C101" s="2" t="s">
        <v>240</v>
      </c>
      <c r="E101" s="1">
        <v>6</v>
      </c>
      <c r="F101" s="21"/>
      <c r="G101" s="7"/>
      <c r="I101" s="2">
        <v>51</v>
      </c>
      <c r="J101" s="7"/>
      <c r="K101" s="2" t="s">
        <v>12</v>
      </c>
      <c r="L101" s="2">
        <v>0</v>
      </c>
      <c r="M101" s="2">
        <v>2</v>
      </c>
      <c r="N101" s="2">
        <v>2</v>
      </c>
      <c r="O101" s="7" t="s">
        <v>22</v>
      </c>
      <c r="P101" s="2" t="s">
        <v>151</v>
      </c>
      <c r="Q101" s="8" t="s">
        <v>42</v>
      </c>
      <c r="R101" s="11"/>
    </row>
    <row r="102" spans="1:18" x14ac:dyDescent="0.35">
      <c r="A102" t="s">
        <v>232</v>
      </c>
      <c r="B102" s="2" t="s">
        <v>192</v>
      </c>
      <c r="C102" s="2" t="s">
        <v>240</v>
      </c>
      <c r="E102" s="1">
        <v>7</v>
      </c>
      <c r="F102" s="21"/>
      <c r="G102" s="7"/>
      <c r="I102" s="2">
        <v>54</v>
      </c>
      <c r="J102" s="7"/>
      <c r="K102" s="2" t="s">
        <v>12</v>
      </c>
      <c r="L102" s="2">
        <v>1</v>
      </c>
      <c r="M102" s="2">
        <v>4</v>
      </c>
      <c r="N102" s="2">
        <v>3</v>
      </c>
      <c r="O102" s="7" t="s">
        <v>22</v>
      </c>
      <c r="P102" s="2" t="s">
        <v>151</v>
      </c>
      <c r="Q102" s="8" t="s">
        <v>42</v>
      </c>
      <c r="R102" s="11"/>
    </row>
    <row r="103" spans="1:18" x14ac:dyDescent="0.35">
      <c r="A103" t="s">
        <v>232</v>
      </c>
      <c r="B103" s="2" t="s">
        <v>192</v>
      </c>
      <c r="C103" s="2" t="s">
        <v>240</v>
      </c>
      <c r="E103" s="1">
        <v>8</v>
      </c>
      <c r="F103" s="21"/>
      <c r="G103" s="7"/>
      <c r="I103" s="2">
        <v>56</v>
      </c>
      <c r="J103" s="7"/>
      <c r="K103" s="2" t="s">
        <v>12</v>
      </c>
      <c r="L103" s="2">
        <v>0</v>
      </c>
      <c r="M103" s="2">
        <v>3</v>
      </c>
      <c r="N103" s="2">
        <v>3</v>
      </c>
      <c r="O103" s="7" t="s">
        <v>22</v>
      </c>
      <c r="P103" s="2" t="s">
        <v>151</v>
      </c>
      <c r="Q103" s="8" t="s">
        <v>42</v>
      </c>
      <c r="R103" s="11"/>
    </row>
    <row r="104" spans="1:18" x14ac:dyDescent="0.35">
      <c r="A104" t="s">
        <v>232</v>
      </c>
      <c r="B104" s="2" t="s">
        <v>192</v>
      </c>
      <c r="C104" s="2" t="s">
        <v>240</v>
      </c>
      <c r="E104" s="1">
        <v>9</v>
      </c>
      <c r="F104" s="21"/>
      <c r="G104" s="7"/>
      <c r="I104" s="2">
        <v>58</v>
      </c>
      <c r="J104" s="7"/>
      <c r="K104" s="2" t="s">
        <v>12</v>
      </c>
      <c r="L104" s="2">
        <v>1</v>
      </c>
      <c r="M104" s="2">
        <v>4</v>
      </c>
      <c r="N104" s="2">
        <v>3</v>
      </c>
      <c r="O104" s="7" t="s">
        <v>22</v>
      </c>
      <c r="P104" s="2" t="s">
        <v>151</v>
      </c>
      <c r="Q104" s="8" t="s">
        <v>42</v>
      </c>
      <c r="R104" s="11"/>
    </row>
    <row r="105" spans="1:18" x14ac:dyDescent="0.35">
      <c r="A105" t="s">
        <v>232</v>
      </c>
      <c r="B105" s="2" t="s">
        <v>192</v>
      </c>
      <c r="C105" s="2" t="s">
        <v>240</v>
      </c>
      <c r="E105" s="1">
        <v>10</v>
      </c>
      <c r="F105" s="21"/>
      <c r="G105" s="22"/>
      <c r="I105" s="2">
        <v>60</v>
      </c>
      <c r="J105" s="7"/>
      <c r="K105" s="2" t="s">
        <v>12</v>
      </c>
      <c r="L105" s="2">
        <v>0</v>
      </c>
      <c r="M105" s="2">
        <v>3</v>
      </c>
      <c r="N105" s="2">
        <v>3</v>
      </c>
      <c r="O105" s="7" t="s">
        <v>22</v>
      </c>
      <c r="P105" s="2" t="s">
        <v>151</v>
      </c>
      <c r="Q105" s="8" t="s">
        <v>42</v>
      </c>
      <c r="R105" s="11"/>
    </row>
    <row r="106" spans="1:18" x14ac:dyDescent="0.35">
      <c r="A106" t="s">
        <v>232</v>
      </c>
      <c r="B106" s="2" t="s">
        <v>192</v>
      </c>
      <c r="C106" s="2" t="s">
        <v>240</v>
      </c>
      <c r="E106" s="1">
        <v>11</v>
      </c>
      <c r="F106" s="21"/>
      <c r="G106" s="22"/>
      <c r="I106" s="2">
        <v>63</v>
      </c>
      <c r="J106" s="7"/>
      <c r="K106" s="2" t="s">
        <v>12</v>
      </c>
      <c r="L106" s="2">
        <v>1</v>
      </c>
      <c r="M106" s="2">
        <v>4</v>
      </c>
      <c r="N106" s="2">
        <v>3</v>
      </c>
      <c r="O106" s="7" t="s">
        <v>22</v>
      </c>
      <c r="P106" s="2" t="s">
        <v>151</v>
      </c>
      <c r="Q106" s="8" t="s">
        <v>42</v>
      </c>
      <c r="R106" s="11"/>
    </row>
    <row r="107" spans="1:18" x14ac:dyDescent="0.35">
      <c r="A107" t="s">
        <v>232</v>
      </c>
      <c r="B107" s="2" t="s">
        <v>192</v>
      </c>
      <c r="C107" s="2" t="s">
        <v>240</v>
      </c>
      <c r="E107" s="1">
        <v>12</v>
      </c>
      <c r="F107" s="21"/>
      <c r="G107" s="22"/>
      <c r="I107" s="2">
        <v>66</v>
      </c>
      <c r="J107" s="7"/>
      <c r="K107" s="2" t="s">
        <v>12</v>
      </c>
      <c r="L107" s="2">
        <v>1</v>
      </c>
      <c r="M107" s="2">
        <v>4</v>
      </c>
      <c r="N107" s="2">
        <v>4</v>
      </c>
      <c r="O107" s="7" t="s">
        <v>22</v>
      </c>
      <c r="P107" s="2" t="s">
        <v>151</v>
      </c>
      <c r="Q107" s="8" t="s">
        <v>42</v>
      </c>
      <c r="R107" s="11"/>
    </row>
    <row r="108" spans="1:18" x14ac:dyDescent="0.35">
      <c r="A108" t="s">
        <v>232</v>
      </c>
      <c r="B108" s="2" t="s">
        <v>192</v>
      </c>
      <c r="C108" s="2" t="s">
        <v>240</v>
      </c>
      <c r="E108" s="1">
        <v>13</v>
      </c>
      <c r="F108" s="21"/>
      <c r="G108" s="22"/>
      <c r="I108" s="2">
        <v>70</v>
      </c>
      <c r="J108" s="7"/>
      <c r="K108" s="2" t="s">
        <v>12</v>
      </c>
      <c r="L108" s="2">
        <v>0</v>
      </c>
      <c r="M108" s="2">
        <v>4</v>
      </c>
      <c r="N108" s="2">
        <v>4</v>
      </c>
      <c r="O108" s="7" t="s">
        <v>22</v>
      </c>
      <c r="P108" s="2" t="s">
        <v>151</v>
      </c>
      <c r="Q108" s="8" t="s">
        <v>42</v>
      </c>
      <c r="R108" s="11"/>
    </row>
    <row r="109" spans="1:18" x14ac:dyDescent="0.35">
      <c r="A109" t="s">
        <v>232</v>
      </c>
      <c r="B109" s="2" t="s">
        <v>192</v>
      </c>
      <c r="C109" s="2" t="s">
        <v>240</v>
      </c>
      <c r="E109" s="1">
        <v>14</v>
      </c>
      <c r="F109" s="21"/>
      <c r="G109" s="22"/>
      <c r="I109" s="2">
        <v>76</v>
      </c>
      <c r="J109" s="7"/>
      <c r="K109" s="2" t="s">
        <v>12</v>
      </c>
      <c r="L109" s="2">
        <v>1</v>
      </c>
      <c r="M109" s="2">
        <v>4</v>
      </c>
      <c r="N109" s="2">
        <v>3</v>
      </c>
      <c r="O109" s="7" t="s">
        <v>22</v>
      </c>
      <c r="P109" s="2" t="s">
        <v>151</v>
      </c>
      <c r="Q109" s="8" t="s">
        <v>42</v>
      </c>
      <c r="R109" s="11"/>
    </row>
    <row r="110" spans="1:18" x14ac:dyDescent="0.35">
      <c r="A110" t="s">
        <v>232</v>
      </c>
      <c r="B110" s="2" t="s">
        <v>192</v>
      </c>
      <c r="C110" s="2" t="s">
        <v>240</v>
      </c>
      <c r="E110" s="1">
        <v>15</v>
      </c>
      <c r="F110" s="21"/>
      <c r="G110" s="22"/>
      <c r="I110" s="2">
        <v>80</v>
      </c>
      <c r="J110" s="7"/>
      <c r="K110" s="2" t="s">
        <v>12</v>
      </c>
      <c r="L110" s="2">
        <v>2</v>
      </c>
      <c r="M110" s="2">
        <v>5</v>
      </c>
      <c r="N110" s="2">
        <v>3</v>
      </c>
      <c r="O110" s="7" t="s">
        <v>22</v>
      </c>
      <c r="P110" s="2" t="s">
        <v>178</v>
      </c>
      <c r="Q110" s="8" t="s">
        <v>42</v>
      </c>
      <c r="R110" s="11"/>
    </row>
    <row r="111" spans="1:18" x14ac:dyDescent="0.35">
      <c r="A111" t="s">
        <v>232</v>
      </c>
      <c r="B111" s="2" t="s">
        <v>192</v>
      </c>
      <c r="C111" s="2" t="s">
        <v>240</v>
      </c>
      <c r="E111" s="1">
        <v>16</v>
      </c>
      <c r="F111" s="21"/>
      <c r="G111" s="7"/>
      <c r="I111" s="2">
        <v>81</v>
      </c>
      <c r="J111" s="7"/>
      <c r="K111" s="2" t="s">
        <v>12</v>
      </c>
      <c r="L111" s="2">
        <v>1</v>
      </c>
      <c r="M111" s="2">
        <v>4</v>
      </c>
      <c r="N111" s="2">
        <v>3</v>
      </c>
      <c r="O111" s="7" t="s">
        <v>22</v>
      </c>
      <c r="P111" s="2" t="s">
        <v>151</v>
      </c>
      <c r="Q111" s="8" t="s">
        <v>42</v>
      </c>
      <c r="R111" s="11"/>
    </row>
    <row r="112" spans="1:18" x14ac:dyDescent="0.35">
      <c r="A112" t="s">
        <v>232</v>
      </c>
      <c r="B112" s="2" t="s">
        <v>192</v>
      </c>
      <c r="C112" s="2" t="s">
        <v>240</v>
      </c>
      <c r="E112" s="1" t="s">
        <v>97</v>
      </c>
      <c r="F112" s="21"/>
      <c r="G112" s="7"/>
      <c r="I112" s="2">
        <v>45</v>
      </c>
      <c r="J112" s="7"/>
      <c r="K112" s="2" t="s">
        <v>12</v>
      </c>
      <c r="L112" s="2">
        <v>0</v>
      </c>
      <c r="M112" s="2">
        <v>1</v>
      </c>
      <c r="N112" s="2">
        <v>1</v>
      </c>
      <c r="O112" s="7" t="s">
        <v>45</v>
      </c>
      <c r="P112" s="7" t="s">
        <v>45</v>
      </c>
      <c r="Q112" s="8" t="s">
        <v>43</v>
      </c>
      <c r="R112" s="11"/>
    </row>
    <row r="113" spans="1:18" x14ac:dyDescent="0.35">
      <c r="A113" t="s">
        <v>232</v>
      </c>
      <c r="B113" s="2" t="s">
        <v>192</v>
      </c>
      <c r="C113" s="2" t="s">
        <v>240</v>
      </c>
      <c r="E113" s="1" t="s">
        <v>106</v>
      </c>
      <c r="I113" s="2">
        <v>65</v>
      </c>
      <c r="K113" s="2" t="s">
        <v>12</v>
      </c>
      <c r="L113" s="2">
        <v>0</v>
      </c>
      <c r="M113" s="2">
        <v>0</v>
      </c>
      <c r="N113" s="2">
        <v>0</v>
      </c>
      <c r="O113" s="2" t="s">
        <v>45</v>
      </c>
      <c r="P113" s="7" t="s">
        <v>45</v>
      </c>
      <c r="Q113" s="8" t="s">
        <v>43</v>
      </c>
    </row>
    <row r="114" spans="1:18" x14ac:dyDescent="0.35">
      <c r="A114" t="s">
        <v>232</v>
      </c>
      <c r="B114" s="2" t="s">
        <v>192</v>
      </c>
      <c r="C114" s="2" t="s">
        <v>240</v>
      </c>
      <c r="E114" s="1" t="s">
        <v>107</v>
      </c>
      <c r="I114" s="2">
        <v>68</v>
      </c>
      <c r="K114" s="2" t="s">
        <v>12</v>
      </c>
      <c r="L114" s="2">
        <v>1</v>
      </c>
      <c r="M114" s="2">
        <v>2</v>
      </c>
      <c r="N114" s="2">
        <v>1</v>
      </c>
      <c r="O114" s="2" t="s">
        <v>22</v>
      </c>
      <c r="P114" s="2" t="s">
        <v>151</v>
      </c>
      <c r="Q114" s="8" t="s">
        <v>43</v>
      </c>
    </row>
    <row r="115" spans="1:18" x14ac:dyDescent="0.35">
      <c r="A115" t="s">
        <v>232</v>
      </c>
      <c r="B115" s="2" t="s">
        <v>192</v>
      </c>
      <c r="C115" s="2" t="s">
        <v>240</v>
      </c>
      <c r="E115" s="1" t="s">
        <v>108</v>
      </c>
      <c r="I115" s="2">
        <v>71</v>
      </c>
      <c r="K115" s="2" t="s">
        <v>12</v>
      </c>
      <c r="L115" s="2">
        <v>1</v>
      </c>
      <c r="M115" s="2">
        <v>2</v>
      </c>
      <c r="N115" s="2">
        <v>1</v>
      </c>
      <c r="O115" s="2" t="s">
        <v>22</v>
      </c>
      <c r="P115" s="2" t="s">
        <v>151</v>
      </c>
      <c r="Q115" s="8" t="s">
        <v>43</v>
      </c>
    </row>
    <row r="116" spans="1:18" x14ac:dyDescent="0.35">
      <c r="A116" t="s">
        <v>232</v>
      </c>
      <c r="B116" s="2" t="s">
        <v>192</v>
      </c>
      <c r="C116" s="2" t="s">
        <v>240</v>
      </c>
      <c r="E116" s="1" t="s">
        <v>109</v>
      </c>
      <c r="I116" s="2">
        <v>74</v>
      </c>
      <c r="K116" s="2" t="s">
        <v>12</v>
      </c>
      <c r="L116" s="2">
        <v>0</v>
      </c>
      <c r="M116" s="2">
        <v>1</v>
      </c>
      <c r="N116" s="2">
        <v>1</v>
      </c>
      <c r="O116" s="2" t="s">
        <v>45</v>
      </c>
      <c r="P116" s="2" t="s">
        <v>45</v>
      </c>
      <c r="Q116" s="8" t="s">
        <v>43</v>
      </c>
    </row>
    <row r="117" spans="1:18" x14ac:dyDescent="0.35">
      <c r="A117" t="s">
        <v>232</v>
      </c>
      <c r="B117" s="2" t="s">
        <v>192</v>
      </c>
      <c r="C117" s="2" t="s">
        <v>240</v>
      </c>
      <c r="E117" s="1" t="s">
        <v>110</v>
      </c>
      <c r="I117" s="2">
        <v>77</v>
      </c>
      <c r="K117" s="2" t="s">
        <v>12</v>
      </c>
      <c r="L117" s="2">
        <v>1</v>
      </c>
      <c r="M117" s="2">
        <v>2</v>
      </c>
      <c r="N117" s="2">
        <v>1</v>
      </c>
      <c r="O117" s="2" t="s">
        <v>22</v>
      </c>
      <c r="P117" s="2" t="s">
        <v>151</v>
      </c>
      <c r="Q117" s="8" t="s">
        <v>43</v>
      </c>
    </row>
    <row r="118" spans="1:18" x14ac:dyDescent="0.35">
      <c r="A118" t="s">
        <v>232</v>
      </c>
      <c r="B118" s="2" t="s">
        <v>192</v>
      </c>
      <c r="C118" s="2" t="s">
        <v>240</v>
      </c>
      <c r="E118" s="1" t="s">
        <v>111</v>
      </c>
      <c r="I118" s="2">
        <v>78</v>
      </c>
      <c r="K118" s="2" t="s">
        <v>12</v>
      </c>
      <c r="L118" s="2">
        <v>2</v>
      </c>
      <c r="M118" s="2">
        <v>3</v>
      </c>
      <c r="N118" s="2">
        <v>1</v>
      </c>
      <c r="O118" s="2" t="s">
        <v>45</v>
      </c>
      <c r="P118" s="2" t="s">
        <v>45</v>
      </c>
      <c r="Q118" s="8" t="s">
        <v>43</v>
      </c>
    </row>
    <row r="119" spans="1:18" x14ac:dyDescent="0.35">
      <c r="A119" t="s">
        <v>232</v>
      </c>
      <c r="B119" s="2" t="s">
        <v>192</v>
      </c>
      <c r="C119" s="2" t="s">
        <v>240</v>
      </c>
      <c r="E119" s="1" t="s">
        <v>112</v>
      </c>
      <c r="I119" s="2">
        <v>79</v>
      </c>
      <c r="K119" s="2" t="s">
        <v>12</v>
      </c>
      <c r="L119" s="2">
        <v>0</v>
      </c>
      <c r="M119" s="2">
        <v>1</v>
      </c>
      <c r="N119" s="2">
        <v>1</v>
      </c>
      <c r="O119" s="2" t="s">
        <v>45</v>
      </c>
      <c r="P119" s="2" t="s">
        <v>45</v>
      </c>
      <c r="Q119" s="8" t="s">
        <v>43</v>
      </c>
    </row>
    <row r="120" spans="1:18" x14ac:dyDescent="0.35">
      <c r="A120" t="s">
        <v>232</v>
      </c>
      <c r="B120" s="2" t="s">
        <v>192</v>
      </c>
      <c r="C120" s="2" t="s">
        <v>240</v>
      </c>
      <c r="E120" s="1" t="s">
        <v>98</v>
      </c>
      <c r="I120" s="2">
        <v>46</v>
      </c>
      <c r="K120" s="2" t="s">
        <v>12</v>
      </c>
      <c r="L120" s="2">
        <v>0</v>
      </c>
      <c r="M120" s="2">
        <v>1</v>
      </c>
      <c r="N120" s="2">
        <v>1</v>
      </c>
      <c r="O120" s="2" t="s">
        <v>45</v>
      </c>
      <c r="P120" s="2" t="s">
        <v>45</v>
      </c>
      <c r="Q120" s="8" t="s">
        <v>43</v>
      </c>
    </row>
    <row r="121" spans="1:18" x14ac:dyDescent="0.35">
      <c r="A121" t="s">
        <v>232</v>
      </c>
      <c r="B121" s="2" t="s">
        <v>192</v>
      </c>
      <c r="C121" s="2" t="s">
        <v>240</v>
      </c>
      <c r="E121" s="1" t="s">
        <v>99</v>
      </c>
      <c r="I121" s="2">
        <v>47</v>
      </c>
      <c r="K121" s="2" t="s">
        <v>12</v>
      </c>
      <c r="L121" s="2">
        <v>2</v>
      </c>
      <c r="M121" s="2">
        <v>3</v>
      </c>
      <c r="N121" s="2">
        <v>1</v>
      </c>
      <c r="O121" s="2" t="s">
        <v>45</v>
      </c>
      <c r="P121" s="2" t="s">
        <v>45</v>
      </c>
      <c r="Q121" s="8" t="s">
        <v>43</v>
      </c>
    </row>
    <row r="122" spans="1:18" x14ac:dyDescent="0.35">
      <c r="A122" t="s">
        <v>232</v>
      </c>
      <c r="B122" s="2" t="s">
        <v>192</v>
      </c>
      <c r="C122" s="2" t="s">
        <v>240</v>
      </c>
      <c r="E122" s="1" t="s">
        <v>100</v>
      </c>
      <c r="I122" s="2">
        <v>48</v>
      </c>
      <c r="K122" s="2" t="s">
        <v>12</v>
      </c>
      <c r="L122" s="2">
        <v>1</v>
      </c>
      <c r="M122" s="2">
        <v>3</v>
      </c>
      <c r="N122" s="2">
        <v>2</v>
      </c>
      <c r="O122" s="2" t="s">
        <v>22</v>
      </c>
      <c r="P122" s="2" t="s">
        <v>151</v>
      </c>
      <c r="Q122" s="8" t="s">
        <v>43</v>
      </c>
    </row>
    <row r="123" spans="1:18" x14ac:dyDescent="0.35">
      <c r="A123" t="s">
        <v>232</v>
      </c>
      <c r="B123" s="2" t="s">
        <v>192</v>
      </c>
      <c r="C123" s="2" t="s">
        <v>240</v>
      </c>
      <c r="E123" s="1" t="s">
        <v>101</v>
      </c>
      <c r="I123" s="2">
        <v>50</v>
      </c>
      <c r="K123" s="2" t="s">
        <v>12</v>
      </c>
      <c r="L123" s="2">
        <v>1</v>
      </c>
      <c r="M123" s="2">
        <v>2</v>
      </c>
      <c r="N123" s="2">
        <v>1</v>
      </c>
      <c r="O123" s="2" t="s">
        <v>22</v>
      </c>
      <c r="P123" s="2" t="s">
        <v>151</v>
      </c>
      <c r="Q123" s="8" t="s">
        <v>43</v>
      </c>
    </row>
    <row r="124" spans="1:18" x14ac:dyDescent="0.35">
      <c r="A124" t="s">
        <v>232</v>
      </c>
      <c r="B124" s="2" t="s">
        <v>192</v>
      </c>
      <c r="C124" s="2" t="s">
        <v>240</v>
      </c>
      <c r="E124" s="1" t="s">
        <v>102</v>
      </c>
      <c r="I124" s="2">
        <v>51</v>
      </c>
      <c r="K124" s="2" t="s">
        <v>12</v>
      </c>
      <c r="L124" s="2">
        <v>0</v>
      </c>
      <c r="M124" s="2">
        <v>0</v>
      </c>
      <c r="N124" s="2">
        <v>0</v>
      </c>
      <c r="O124" s="2" t="s">
        <v>45</v>
      </c>
      <c r="P124" s="7" t="s">
        <v>45</v>
      </c>
      <c r="Q124" s="8" t="s">
        <v>43</v>
      </c>
    </row>
    <row r="125" spans="1:18" x14ac:dyDescent="0.35">
      <c r="A125" t="s">
        <v>232</v>
      </c>
      <c r="B125" s="2" t="s">
        <v>192</v>
      </c>
      <c r="C125" s="2" t="s">
        <v>240</v>
      </c>
      <c r="E125" s="1" t="s">
        <v>103</v>
      </c>
      <c r="I125" s="2">
        <v>53</v>
      </c>
      <c r="K125" s="2" t="s">
        <v>12</v>
      </c>
      <c r="L125" s="2">
        <v>0</v>
      </c>
      <c r="M125" s="2">
        <v>1</v>
      </c>
      <c r="N125" s="2">
        <v>1</v>
      </c>
      <c r="O125" s="2" t="s">
        <v>45</v>
      </c>
      <c r="P125" s="7" t="s">
        <v>45</v>
      </c>
      <c r="Q125" s="8" t="s">
        <v>43</v>
      </c>
    </row>
    <row r="126" spans="1:18" x14ac:dyDescent="0.35">
      <c r="A126" t="s">
        <v>232</v>
      </c>
      <c r="B126" s="2" t="s">
        <v>192</v>
      </c>
      <c r="C126" s="2" t="s">
        <v>240</v>
      </c>
      <c r="E126" s="1" t="s">
        <v>104</v>
      </c>
      <c r="I126" s="2">
        <v>55</v>
      </c>
      <c r="K126" s="2" t="s">
        <v>12</v>
      </c>
      <c r="L126" s="2">
        <v>0</v>
      </c>
      <c r="M126" s="2">
        <v>1</v>
      </c>
      <c r="N126" s="2">
        <v>1</v>
      </c>
      <c r="O126" s="2" t="s">
        <v>45</v>
      </c>
      <c r="P126" s="7" t="s">
        <v>45</v>
      </c>
      <c r="Q126" s="8" t="s">
        <v>43</v>
      </c>
    </row>
    <row r="127" spans="1:18" x14ac:dyDescent="0.35">
      <c r="A127" t="s">
        <v>232</v>
      </c>
      <c r="B127" s="2" t="s">
        <v>192</v>
      </c>
      <c r="C127" s="2" t="s">
        <v>240</v>
      </c>
      <c r="E127" s="1" t="s">
        <v>105</v>
      </c>
      <c r="I127" s="2">
        <v>61</v>
      </c>
      <c r="K127" s="2" t="s">
        <v>12</v>
      </c>
      <c r="L127" s="2">
        <v>2</v>
      </c>
      <c r="M127" s="2">
        <v>3</v>
      </c>
      <c r="N127" s="2">
        <v>1</v>
      </c>
      <c r="O127" s="2" t="s">
        <v>45</v>
      </c>
      <c r="P127" s="7" t="s">
        <v>45</v>
      </c>
      <c r="Q127" s="8" t="s">
        <v>43</v>
      </c>
    </row>
    <row r="128" spans="1:18" x14ac:dyDescent="0.35">
      <c r="A128" t="s">
        <v>230</v>
      </c>
      <c r="B128" s="2" t="s">
        <v>192</v>
      </c>
      <c r="C128" s="2" t="s">
        <v>240</v>
      </c>
      <c r="D128" s="2">
        <v>4</v>
      </c>
      <c r="E128" s="1">
        <v>1</v>
      </c>
      <c r="G128" s="2">
        <v>3</v>
      </c>
      <c r="H128" s="2">
        <v>2</v>
      </c>
      <c r="I128" s="5">
        <f t="shared" ref="I128:I159" si="12">G128*12+H128</f>
        <v>38</v>
      </c>
      <c r="K128" s="2" t="s">
        <v>12</v>
      </c>
      <c r="L128" s="2">
        <v>2</v>
      </c>
      <c r="M128" s="2">
        <v>3</v>
      </c>
      <c r="N128" s="2">
        <v>1</v>
      </c>
      <c r="O128" s="2" t="s">
        <v>22</v>
      </c>
      <c r="P128" s="2" t="s">
        <v>151</v>
      </c>
      <c r="Q128" t="s">
        <v>42</v>
      </c>
      <c r="R128" s="10" t="s">
        <v>179</v>
      </c>
    </row>
    <row r="129" spans="1:17" x14ac:dyDescent="0.35">
      <c r="A129" t="s">
        <v>230</v>
      </c>
      <c r="B129" s="2" t="s">
        <v>192</v>
      </c>
      <c r="C129" s="2" t="s">
        <v>240</v>
      </c>
      <c r="D129" s="2">
        <v>4</v>
      </c>
      <c r="E129" s="1">
        <v>2</v>
      </c>
      <c r="G129" s="2">
        <v>3</v>
      </c>
      <c r="H129" s="2">
        <v>3</v>
      </c>
      <c r="I129" s="5">
        <f t="shared" si="12"/>
        <v>39</v>
      </c>
      <c r="K129" s="2" t="s">
        <v>12</v>
      </c>
      <c r="L129" s="2">
        <v>1</v>
      </c>
      <c r="M129" s="2">
        <v>3</v>
      </c>
      <c r="N129" s="2">
        <v>2</v>
      </c>
      <c r="O129" s="2" t="s">
        <v>22</v>
      </c>
      <c r="P129" s="2" t="s">
        <v>151</v>
      </c>
      <c r="Q129" t="s">
        <v>42</v>
      </c>
    </row>
    <row r="130" spans="1:17" x14ac:dyDescent="0.35">
      <c r="A130" t="s">
        <v>230</v>
      </c>
      <c r="B130" s="2" t="s">
        <v>192</v>
      </c>
      <c r="C130" s="2" t="s">
        <v>240</v>
      </c>
      <c r="D130" s="2">
        <v>4</v>
      </c>
      <c r="E130" s="1">
        <v>3</v>
      </c>
      <c r="G130" s="2">
        <v>3</v>
      </c>
      <c r="H130" s="2">
        <v>4</v>
      </c>
      <c r="I130" s="5">
        <f t="shared" si="12"/>
        <v>40</v>
      </c>
      <c r="K130" s="2" t="s">
        <v>12</v>
      </c>
      <c r="L130" s="2">
        <v>2</v>
      </c>
      <c r="M130" s="2">
        <v>3</v>
      </c>
      <c r="N130" s="2">
        <v>1</v>
      </c>
      <c r="O130" s="2" t="s">
        <v>22</v>
      </c>
      <c r="P130" s="2" t="s">
        <v>151</v>
      </c>
      <c r="Q130" t="s">
        <v>42</v>
      </c>
    </row>
    <row r="131" spans="1:17" x14ac:dyDescent="0.35">
      <c r="A131" t="s">
        <v>230</v>
      </c>
      <c r="B131" s="2" t="s">
        <v>192</v>
      </c>
      <c r="C131" s="2" t="s">
        <v>240</v>
      </c>
      <c r="D131" s="2">
        <v>4</v>
      </c>
      <c r="E131" s="1">
        <v>4</v>
      </c>
      <c r="G131" s="2">
        <v>3</v>
      </c>
      <c r="H131" s="2">
        <v>6</v>
      </c>
      <c r="I131" s="5">
        <f t="shared" si="12"/>
        <v>42</v>
      </c>
      <c r="K131" s="2" t="s">
        <v>12</v>
      </c>
      <c r="L131" s="2">
        <v>3</v>
      </c>
      <c r="M131" s="2">
        <v>4</v>
      </c>
      <c r="N131" s="2">
        <v>1</v>
      </c>
      <c r="O131" s="2" t="s">
        <v>22</v>
      </c>
      <c r="P131" s="2" t="s">
        <v>178</v>
      </c>
      <c r="Q131" t="s">
        <v>42</v>
      </c>
    </row>
    <row r="132" spans="1:17" x14ac:dyDescent="0.35">
      <c r="A132" t="s">
        <v>230</v>
      </c>
      <c r="B132" s="2" t="s">
        <v>192</v>
      </c>
      <c r="C132" s="2" t="s">
        <v>240</v>
      </c>
      <c r="D132" s="2">
        <v>4</v>
      </c>
      <c r="E132" s="1">
        <v>5</v>
      </c>
      <c r="G132" s="2">
        <v>3</v>
      </c>
      <c r="H132" s="2">
        <v>6</v>
      </c>
      <c r="I132" s="5">
        <f t="shared" si="12"/>
        <v>42</v>
      </c>
      <c r="K132" s="2" t="s">
        <v>12</v>
      </c>
      <c r="L132" s="2">
        <v>1</v>
      </c>
      <c r="M132" s="2">
        <v>3</v>
      </c>
      <c r="N132" s="2">
        <v>2</v>
      </c>
      <c r="O132" s="2" t="s">
        <v>22</v>
      </c>
      <c r="P132" s="2" t="s">
        <v>151</v>
      </c>
      <c r="Q132" t="s">
        <v>42</v>
      </c>
    </row>
    <row r="133" spans="1:17" x14ac:dyDescent="0.35">
      <c r="A133" t="s">
        <v>230</v>
      </c>
      <c r="B133" s="2" t="s">
        <v>192</v>
      </c>
      <c r="C133" s="2" t="s">
        <v>240</v>
      </c>
      <c r="D133" s="2">
        <v>4</v>
      </c>
      <c r="E133" s="1">
        <v>6</v>
      </c>
      <c r="G133" s="2">
        <v>3</v>
      </c>
      <c r="H133" s="2">
        <v>6</v>
      </c>
      <c r="I133" s="5">
        <f t="shared" si="12"/>
        <v>42</v>
      </c>
      <c r="K133" s="2" t="s">
        <v>12</v>
      </c>
      <c r="L133" s="2">
        <v>3</v>
      </c>
      <c r="M133" s="2">
        <v>4</v>
      </c>
      <c r="N133" s="2">
        <v>1</v>
      </c>
      <c r="O133" s="2" t="s">
        <v>22</v>
      </c>
      <c r="P133" s="2" t="s">
        <v>178</v>
      </c>
      <c r="Q133" t="s">
        <v>42</v>
      </c>
    </row>
    <row r="134" spans="1:17" x14ac:dyDescent="0.35">
      <c r="A134" t="s">
        <v>230</v>
      </c>
      <c r="B134" s="2" t="s">
        <v>192</v>
      </c>
      <c r="C134" s="2" t="s">
        <v>240</v>
      </c>
      <c r="D134" s="2">
        <v>4</v>
      </c>
      <c r="E134" s="1">
        <v>7</v>
      </c>
      <c r="G134" s="2">
        <v>3</v>
      </c>
      <c r="H134" s="2">
        <v>7</v>
      </c>
      <c r="I134" s="5">
        <f t="shared" si="12"/>
        <v>43</v>
      </c>
      <c r="K134" s="2" t="s">
        <v>12</v>
      </c>
      <c r="L134" s="2">
        <v>0</v>
      </c>
      <c r="M134" s="2">
        <v>2</v>
      </c>
      <c r="N134" s="2">
        <v>2</v>
      </c>
      <c r="O134" s="2" t="s">
        <v>22</v>
      </c>
      <c r="P134" s="2" t="s">
        <v>151</v>
      </c>
      <c r="Q134" t="s">
        <v>42</v>
      </c>
    </row>
    <row r="135" spans="1:17" x14ac:dyDescent="0.35">
      <c r="A135" t="s">
        <v>230</v>
      </c>
      <c r="B135" s="2" t="s">
        <v>192</v>
      </c>
      <c r="C135" s="2" t="s">
        <v>240</v>
      </c>
      <c r="D135" s="2">
        <v>4</v>
      </c>
      <c r="E135" s="1">
        <v>8</v>
      </c>
      <c r="G135" s="2">
        <v>3</v>
      </c>
      <c r="H135" s="2">
        <v>7</v>
      </c>
      <c r="I135" s="5">
        <f t="shared" si="12"/>
        <v>43</v>
      </c>
      <c r="K135" s="2" t="s">
        <v>12</v>
      </c>
      <c r="L135" s="2">
        <v>1</v>
      </c>
      <c r="M135" s="2">
        <v>2</v>
      </c>
      <c r="N135" s="2">
        <v>1</v>
      </c>
      <c r="O135" s="2" t="s">
        <v>22</v>
      </c>
      <c r="P135" s="2" t="s">
        <v>151</v>
      </c>
      <c r="Q135" t="s">
        <v>42</v>
      </c>
    </row>
    <row r="136" spans="1:17" x14ac:dyDescent="0.35">
      <c r="A136" t="s">
        <v>230</v>
      </c>
      <c r="B136" s="2" t="s">
        <v>192</v>
      </c>
      <c r="C136" s="2" t="s">
        <v>240</v>
      </c>
      <c r="D136" s="2">
        <v>4</v>
      </c>
      <c r="E136" s="1">
        <v>9</v>
      </c>
      <c r="G136" s="2">
        <v>3</v>
      </c>
      <c r="H136" s="2">
        <v>10</v>
      </c>
      <c r="I136" s="5">
        <f t="shared" si="12"/>
        <v>46</v>
      </c>
      <c r="K136" s="2" t="s">
        <v>12</v>
      </c>
      <c r="L136" s="2">
        <v>2</v>
      </c>
      <c r="M136" s="2">
        <v>3</v>
      </c>
      <c r="N136" s="2">
        <v>1</v>
      </c>
      <c r="O136" s="2" t="s">
        <v>22</v>
      </c>
      <c r="P136" s="2" t="s">
        <v>151</v>
      </c>
      <c r="Q136" t="s">
        <v>42</v>
      </c>
    </row>
    <row r="137" spans="1:17" x14ac:dyDescent="0.35">
      <c r="A137" t="s">
        <v>230</v>
      </c>
      <c r="B137" s="2" t="s">
        <v>192</v>
      </c>
      <c r="C137" s="2" t="s">
        <v>240</v>
      </c>
      <c r="D137" s="2">
        <v>4</v>
      </c>
      <c r="E137" s="1">
        <v>10</v>
      </c>
      <c r="G137" s="2">
        <v>4</v>
      </c>
      <c r="H137" s="2">
        <v>3</v>
      </c>
      <c r="I137" s="5">
        <f t="shared" si="12"/>
        <v>51</v>
      </c>
      <c r="K137" s="2" t="s">
        <v>12</v>
      </c>
      <c r="L137" s="2">
        <v>0</v>
      </c>
      <c r="M137" s="2">
        <v>1</v>
      </c>
      <c r="N137" s="2">
        <v>1</v>
      </c>
      <c r="O137" s="2" t="s">
        <v>45</v>
      </c>
      <c r="P137" s="2" t="s">
        <v>45</v>
      </c>
      <c r="Q137" t="s">
        <v>42</v>
      </c>
    </row>
    <row r="138" spans="1:17" x14ac:dyDescent="0.35">
      <c r="A138" t="s">
        <v>230</v>
      </c>
      <c r="B138" s="2" t="s">
        <v>192</v>
      </c>
      <c r="C138" s="2" t="s">
        <v>240</v>
      </c>
      <c r="D138" s="2">
        <v>4</v>
      </c>
      <c r="E138" s="1">
        <v>11</v>
      </c>
      <c r="G138" s="2">
        <v>4</v>
      </c>
      <c r="H138" s="2">
        <v>4</v>
      </c>
      <c r="I138" s="5">
        <f t="shared" si="12"/>
        <v>52</v>
      </c>
      <c r="K138" s="2" t="s">
        <v>12</v>
      </c>
      <c r="L138" s="2">
        <v>0</v>
      </c>
      <c r="M138" s="2">
        <v>1</v>
      </c>
      <c r="N138" s="2">
        <v>1</v>
      </c>
      <c r="O138" s="2" t="s">
        <v>45</v>
      </c>
      <c r="P138" s="2" t="s">
        <v>45</v>
      </c>
      <c r="Q138" t="s">
        <v>42</v>
      </c>
    </row>
    <row r="139" spans="1:17" x14ac:dyDescent="0.35">
      <c r="A139" t="s">
        <v>230</v>
      </c>
      <c r="B139" s="2" t="s">
        <v>192</v>
      </c>
      <c r="C139" s="2" t="s">
        <v>240</v>
      </c>
      <c r="D139" s="2">
        <v>4</v>
      </c>
      <c r="E139" s="1">
        <v>12</v>
      </c>
      <c r="G139" s="2">
        <v>4</v>
      </c>
      <c r="H139" s="2">
        <v>4</v>
      </c>
      <c r="I139" s="5">
        <f t="shared" si="12"/>
        <v>52</v>
      </c>
      <c r="K139" s="2" t="s">
        <v>12</v>
      </c>
      <c r="L139" s="2">
        <v>1</v>
      </c>
      <c r="M139" s="2">
        <v>2</v>
      </c>
      <c r="N139" s="2">
        <v>1</v>
      </c>
      <c r="O139" s="2" t="s">
        <v>22</v>
      </c>
      <c r="P139" s="2" t="s">
        <v>151</v>
      </c>
      <c r="Q139" t="s">
        <v>42</v>
      </c>
    </row>
    <row r="140" spans="1:17" x14ac:dyDescent="0.35">
      <c r="A140" t="s">
        <v>230</v>
      </c>
      <c r="B140" s="2" t="s">
        <v>192</v>
      </c>
      <c r="C140" s="2" t="s">
        <v>240</v>
      </c>
      <c r="D140" s="2">
        <v>4</v>
      </c>
      <c r="E140" s="1">
        <v>13</v>
      </c>
      <c r="G140" s="2">
        <v>4</v>
      </c>
      <c r="H140" s="2">
        <v>4</v>
      </c>
      <c r="I140" s="5">
        <f t="shared" si="12"/>
        <v>52</v>
      </c>
      <c r="K140" s="2" t="s">
        <v>12</v>
      </c>
      <c r="L140" s="2">
        <v>1</v>
      </c>
      <c r="M140" s="2">
        <v>3</v>
      </c>
      <c r="N140" s="2">
        <v>2</v>
      </c>
      <c r="O140" s="2" t="s">
        <v>22</v>
      </c>
      <c r="P140" s="2" t="s">
        <v>151</v>
      </c>
      <c r="Q140" t="s">
        <v>42</v>
      </c>
    </row>
    <row r="141" spans="1:17" x14ac:dyDescent="0.35">
      <c r="A141" t="s">
        <v>230</v>
      </c>
      <c r="B141" s="2" t="s">
        <v>192</v>
      </c>
      <c r="C141" s="2" t="s">
        <v>240</v>
      </c>
      <c r="D141" s="2">
        <v>4</v>
      </c>
      <c r="E141" s="1">
        <v>14</v>
      </c>
      <c r="G141" s="2">
        <v>4</v>
      </c>
      <c r="H141" s="2">
        <v>5</v>
      </c>
      <c r="I141" s="5">
        <f t="shared" si="12"/>
        <v>53</v>
      </c>
      <c r="K141" s="2" t="s">
        <v>12</v>
      </c>
      <c r="L141" s="2">
        <v>0</v>
      </c>
      <c r="M141" s="2">
        <v>0</v>
      </c>
      <c r="N141" s="2">
        <v>0</v>
      </c>
      <c r="O141" s="2" t="s">
        <v>45</v>
      </c>
      <c r="P141" s="2" t="s">
        <v>45</v>
      </c>
      <c r="Q141" t="s">
        <v>42</v>
      </c>
    </row>
    <row r="142" spans="1:17" x14ac:dyDescent="0.35">
      <c r="A142" t="s">
        <v>230</v>
      </c>
      <c r="B142" s="2" t="s">
        <v>192</v>
      </c>
      <c r="C142" s="2" t="s">
        <v>240</v>
      </c>
      <c r="D142" s="2">
        <v>4</v>
      </c>
      <c r="E142" s="1">
        <v>15</v>
      </c>
      <c r="G142" s="2">
        <v>4</v>
      </c>
      <c r="H142" s="2">
        <v>8</v>
      </c>
      <c r="I142" s="5">
        <f t="shared" si="12"/>
        <v>56</v>
      </c>
      <c r="K142" s="2" t="s">
        <v>12</v>
      </c>
      <c r="L142" s="2">
        <v>1</v>
      </c>
      <c r="M142" s="2">
        <v>3</v>
      </c>
      <c r="N142" s="2">
        <v>2</v>
      </c>
      <c r="O142" s="2" t="s">
        <v>22</v>
      </c>
      <c r="P142" s="2" t="s">
        <v>151</v>
      </c>
      <c r="Q142" t="s">
        <v>42</v>
      </c>
    </row>
    <row r="143" spans="1:17" x14ac:dyDescent="0.35">
      <c r="A143" t="s">
        <v>230</v>
      </c>
      <c r="B143" s="2" t="s">
        <v>192</v>
      </c>
      <c r="C143" s="2" t="s">
        <v>240</v>
      </c>
      <c r="D143" s="2">
        <v>4</v>
      </c>
      <c r="E143" s="1">
        <v>16</v>
      </c>
      <c r="G143" s="2">
        <v>4</v>
      </c>
      <c r="H143" s="2">
        <v>9</v>
      </c>
      <c r="I143" s="5">
        <f t="shared" si="12"/>
        <v>57</v>
      </c>
      <c r="K143" s="2" t="s">
        <v>12</v>
      </c>
      <c r="L143" s="2">
        <v>2</v>
      </c>
      <c r="M143" s="2">
        <v>3</v>
      </c>
      <c r="N143" s="2">
        <v>1</v>
      </c>
      <c r="O143" s="2" t="s">
        <v>22</v>
      </c>
      <c r="P143" s="2" t="s">
        <v>151</v>
      </c>
      <c r="Q143" t="s">
        <v>42</v>
      </c>
    </row>
    <row r="144" spans="1:17" x14ac:dyDescent="0.35">
      <c r="A144" t="s">
        <v>230</v>
      </c>
      <c r="B144" s="2" t="s">
        <v>192</v>
      </c>
      <c r="C144" s="2" t="s">
        <v>240</v>
      </c>
      <c r="D144" s="2">
        <v>4</v>
      </c>
      <c r="E144" s="1">
        <v>17</v>
      </c>
      <c r="G144" s="2">
        <v>4</v>
      </c>
      <c r="H144" s="2">
        <v>10</v>
      </c>
      <c r="I144" s="5">
        <f t="shared" si="12"/>
        <v>58</v>
      </c>
      <c r="K144" s="2" t="s">
        <v>12</v>
      </c>
      <c r="L144" s="2">
        <v>1</v>
      </c>
      <c r="M144" s="2">
        <v>2</v>
      </c>
      <c r="N144" s="2">
        <v>1</v>
      </c>
      <c r="O144" s="2" t="s">
        <v>22</v>
      </c>
      <c r="P144" s="2" t="s">
        <v>151</v>
      </c>
      <c r="Q144" t="s">
        <v>42</v>
      </c>
    </row>
    <row r="145" spans="1:17" x14ac:dyDescent="0.35">
      <c r="A145" t="s">
        <v>230</v>
      </c>
      <c r="B145" s="2" t="s">
        <v>192</v>
      </c>
      <c r="C145" s="2" t="s">
        <v>240</v>
      </c>
      <c r="D145" s="2">
        <v>4</v>
      </c>
      <c r="E145" s="1">
        <v>18</v>
      </c>
      <c r="G145" s="2">
        <v>4</v>
      </c>
      <c r="H145" s="2">
        <v>10</v>
      </c>
      <c r="I145" s="5">
        <f t="shared" si="12"/>
        <v>58</v>
      </c>
      <c r="K145" s="2" t="s">
        <v>12</v>
      </c>
      <c r="L145" s="2">
        <v>0</v>
      </c>
      <c r="M145" s="2">
        <v>2</v>
      </c>
      <c r="N145" s="2">
        <v>2</v>
      </c>
      <c r="O145" s="2" t="s">
        <v>22</v>
      </c>
      <c r="P145" s="2" t="s">
        <v>151</v>
      </c>
      <c r="Q145" t="s">
        <v>42</v>
      </c>
    </row>
    <row r="146" spans="1:17" x14ac:dyDescent="0.35">
      <c r="A146" t="s">
        <v>230</v>
      </c>
      <c r="B146" s="2" t="s">
        <v>192</v>
      </c>
      <c r="C146" s="2" t="s">
        <v>240</v>
      </c>
      <c r="D146" s="2">
        <v>4</v>
      </c>
      <c r="E146" s="1">
        <v>19</v>
      </c>
      <c r="G146" s="2">
        <v>4</v>
      </c>
      <c r="H146" s="2">
        <v>11</v>
      </c>
      <c r="I146" s="5">
        <f t="shared" si="12"/>
        <v>59</v>
      </c>
      <c r="K146" s="2" t="s">
        <v>12</v>
      </c>
      <c r="L146" s="2">
        <v>3</v>
      </c>
      <c r="M146" s="2">
        <v>4</v>
      </c>
      <c r="N146" s="2">
        <v>1</v>
      </c>
      <c r="O146" s="2" t="s">
        <v>22</v>
      </c>
      <c r="P146" s="2" t="s">
        <v>178</v>
      </c>
      <c r="Q146" t="s">
        <v>42</v>
      </c>
    </row>
    <row r="147" spans="1:17" x14ac:dyDescent="0.35">
      <c r="A147" t="s">
        <v>230</v>
      </c>
      <c r="B147" s="2" t="s">
        <v>192</v>
      </c>
      <c r="C147" s="2" t="s">
        <v>240</v>
      </c>
      <c r="D147" s="2">
        <v>4</v>
      </c>
      <c r="E147" s="1">
        <v>20</v>
      </c>
      <c r="G147" s="2">
        <v>5</v>
      </c>
      <c r="H147" s="2">
        <v>0</v>
      </c>
      <c r="I147" s="5">
        <f t="shared" si="12"/>
        <v>60</v>
      </c>
      <c r="K147" s="2" t="s">
        <v>12</v>
      </c>
      <c r="L147" s="2">
        <v>2</v>
      </c>
      <c r="M147" s="2">
        <v>3</v>
      </c>
      <c r="N147" s="2">
        <v>1</v>
      </c>
      <c r="O147" s="2" t="s">
        <v>22</v>
      </c>
      <c r="P147" s="2" t="s">
        <v>151</v>
      </c>
      <c r="Q147" t="s">
        <v>42</v>
      </c>
    </row>
    <row r="148" spans="1:17" x14ac:dyDescent="0.35">
      <c r="A148" t="s">
        <v>230</v>
      </c>
      <c r="B148" s="2" t="s">
        <v>192</v>
      </c>
      <c r="C148" s="2" t="s">
        <v>240</v>
      </c>
      <c r="D148" s="2">
        <v>4</v>
      </c>
      <c r="E148" s="1">
        <v>21</v>
      </c>
      <c r="G148" s="2">
        <v>5</v>
      </c>
      <c r="H148" s="2">
        <v>0</v>
      </c>
      <c r="I148" s="5">
        <f t="shared" si="12"/>
        <v>60</v>
      </c>
      <c r="K148" s="2" t="s">
        <v>12</v>
      </c>
      <c r="L148" s="2">
        <v>0</v>
      </c>
      <c r="M148" s="2">
        <v>1</v>
      </c>
      <c r="N148" s="2">
        <v>1</v>
      </c>
      <c r="O148" s="2" t="s">
        <v>45</v>
      </c>
      <c r="P148" s="2" t="s">
        <v>45</v>
      </c>
      <c r="Q148" t="s">
        <v>42</v>
      </c>
    </row>
    <row r="149" spans="1:17" x14ac:dyDescent="0.35">
      <c r="A149" t="s">
        <v>230</v>
      </c>
      <c r="B149" s="2" t="s">
        <v>192</v>
      </c>
      <c r="C149" s="2" t="s">
        <v>240</v>
      </c>
      <c r="D149" s="2">
        <v>4</v>
      </c>
      <c r="E149" s="1">
        <v>22</v>
      </c>
      <c r="G149" s="2">
        <v>5</v>
      </c>
      <c r="H149" s="2">
        <v>1</v>
      </c>
      <c r="I149" s="5">
        <f t="shared" si="12"/>
        <v>61</v>
      </c>
      <c r="K149" s="2" t="s">
        <v>12</v>
      </c>
      <c r="L149" s="2">
        <v>2</v>
      </c>
      <c r="M149" s="2">
        <v>3</v>
      </c>
      <c r="N149" s="2">
        <v>1</v>
      </c>
      <c r="O149" s="2" t="s">
        <v>22</v>
      </c>
      <c r="P149" s="2" t="s">
        <v>151</v>
      </c>
      <c r="Q149" t="s">
        <v>42</v>
      </c>
    </row>
    <row r="150" spans="1:17" x14ac:dyDescent="0.35">
      <c r="A150" t="s">
        <v>230</v>
      </c>
      <c r="B150" s="2" t="s">
        <v>192</v>
      </c>
      <c r="C150" s="2" t="s">
        <v>240</v>
      </c>
      <c r="D150" s="2">
        <v>4</v>
      </c>
      <c r="E150" s="1">
        <v>23</v>
      </c>
      <c r="G150" s="2">
        <v>5</v>
      </c>
      <c r="H150" s="2">
        <v>1</v>
      </c>
      <c r="I150" s="5">
        <f t="shared" si="12"/>
        <v>61</v>
      </c>
      <c r="K150" s="2" t="s">
        <v>12</v>
      </c>
      <c r="L150" s="2">
        <v>2</v>
      </c>
      <c r="M150" s="2">
        <v>3</v>
      </c>
      <c r="N150" s="2">
        <v>1</v>
      </c>
      <c r="O150" s="2" t="s">
        <v>22</v>
      </c>
      <c r="P150" s="2" t="s">
        <v>151</v>
      </c>
      <c r="Q150" t="s">
        <v>42</v>
      </c>
    </row>
    <row r="151" spans="1:17" x14ac:dyDescent="0.35">
      <c r="A151" t="s">
        <v>230</v>
      </c>
      <c r="B151" s="2" t="s">
        <v>192</v>
      </c>
      <c r="C151" s="2" t="s">
        <v>240</v>
      </c>
      <c r="D151" s="2">
        <v>4</v>
      </c>
      <c r="E151" s="1">
        <v>24</v>
      </c>
      <c r="G151" s="2">
        <v>5</v>
      </c>
      <c r="H151" s="2">
        <v>1</v>
      </c>
      <c r="I151" s="5">
        <f t="shared" si="12"/>
        <v>61</v>
      </c>
      <c r="K151" s="2" t="s">
        <v>12</v>
      </c>
      <c r="L151" s="2">
        <v>1</v>
      </c>
      <c r="M151" s="2">
        <v>3</v>
      </c>
      <c r="N151" s="2">
        <v>1</v>
      </c>
      <c r="O151" s="2" t="s">
        <v>22</v>
      </c>
      <c r="P151" s="2" t="s">
        <v>151</v>
      </c>
      <c r="Q151" t="s">
        <v>42</v>
      </c>
    </row>
    <row r="152" spans="1:17" x14ac:dyDescent="0.35">
      <c r="A152" t="s">
        <v>230</v>
      </c>
      <c r="B152" s="2" t="s">
        <v>192</v>
      </c>
      <c r="C152" s="2" t="s">
        <v>240</v>
      </c>
      <c r="D152" s="2">
        <v>4</v>
      </c>
      <c r="E152" s="1">
        <v>25</v>
      </c>
      <c r="G152" s="2">
        <v>5</v>
      </c>
      <c r="H152" s="2">
        <v>2</v>
      </c>
      <c r="I152" s="5">
        <f t="shared" si="12"/>
        <v>62</v>
      </c>
      <c r="K152" s="2" t="s">
        <v>12</v>
      </c>
      <c r="L152" s="2">
        <v>2</v>
      </c>
      <c r="M152" s="2">
        <v>3</v>
      </c>
      <c r="N152" s="2">
        <v>1</v>
      </c>
      <c r="O152" s="2" t="s">
        <v>22</v>
      </c>
      <c r="P152" s="2" t="s">
        <v>151</v>
      </c>
      <c r="Q152" t="s">
        <v>42</v>
      </c>
    </row>
    <row r="153" spans="1:17" x14ac:dyDescent="0.35">
      <c r="A153" t="s">
        <v>230</v>
      </c>
      <c r="B153" s="2" t="s">
        <v>192</v>
      </c>
      <c r="C153" s="2" t="s">
        <v>240</v>
      </c>
      <c r="D153" s="2">
        <v>4</v>
      </c>
      <c r="E153" s="1">
        <v>26</v>
      </c>
      <c r="G153" s="2">
        <v>5</v>
      </c>
      <c r="H153" s="2">
        <v>3</v>
      </c>
      <c r="I153" s="5">
        <f t="shared" si="12"/>
        <v>63</v>
      </c>
      <c r="K153" s="2" t="s">
        <v>12</v>
      </c>
      <c r="L153" s="2">
        <v>0</v>
      </c>
      <c r="M153" s="2">
        <v>1</v>
      </c>
      <c r="N153" s="2">
        <v>1</v>
      </c>
      <c r="O153" s="2" t="s">
        <v>45</v>
      </c>
      <c r="P153" s="2" t="s">
        <v>45</v>
      </c>
      <c r="Q153" t="s">
        <v>42</v>
      </c>
    </row>
    <row r="154" spans="1:17" x14ac:dyDescent="0.35">
      <c r="A154" t="s">
        <v>230</v>
      </c>
      <c r="B154" s="2" t="s">
        <v>192</v>
      </c>
      <c r="C154" s="2" t="s">
        <v>240</v>
      </c>
      <c r="D154" s="2">
        <v>4</v>
      </c>
      <c r="E154" s="1">
        <v>27</v>
      </c>
      <c r="G154" s="2">
        <v>5</v>
      </c>
      <c r="H154" s="2">
        <v>3</v>
      </c>
      <c r="I154" s="5">
        <f t="shared" si="12"/>
        <v>63</v>
      </c>
      <c r="K154" s="2" t="s">
        <v>12</v>
      </c>
      <c r="L154" s="2">
        <v>2</v>
      </c>
      <c r="M154" s="2">
        <v>3</v>
      </c>
      <c r="N154" s="2">
        <v>1</v>
      </c>
      <c r="O154" s="2" t="s">
        <v>22</v>
      </c>
      <c r="P154" s="2" t="s">
        <v>151</v>
      </c>
      <c r="Q154" t="s">
        <v>42</v>
      </c>
    </row>
    <row r="155" spans="1:17" x14ac:dyDescent="0.35">
      <c r="A155" t="s">
        <v>230</v>
      </c>
      <c r="B155" s="2" t="s">
        <v>192</v>
      </c>
      <c r="C155" s="2" t="s">
        <v>240</v>
      </c>
      <c r="D155" s="2">
        <v>4</v>
      </c>
      <c r="E155" s="1">
        <v>28</v>
      </c>
      <c r="G155" s="2">
        <v>5</v>
      </c>
      <c r="H155" s="2">
        <v>5</v>
      </c>
      <c r="I155" s="5">
        <f t="shared" si="12"/>
        <v>65</v>
      </c>
      <c r="K155" s="2" t="s">
        <v>12</v>
      </c>
      <c r="L155" s="2">
        <v>1</v>
      </c>
      <c r="M155" s="2">
        <v>3</v>
      </c>
      <c r="N155" s="2">
        <v>1</v>
      </c>
      <c r="O155" s="2" t="s">
        <v>22</v>
      </c>
      <c r="P155" s="2" t="s">
        <v>151</v>
      </c>
      <c r="Q155" t="s">
        <v>42</v>
      </c>
    </row>
    <row r="156" spans="1:17" x14ac:dyDescent="0.35">
      <c r="A156" t="s">
        <v>230</v>
      </c>
      <c r="B156" s="2" t="s">
        <v>192</v>
      </c>
      <c r="C156" s="2" t="s">
        <v>240</v>
      </c>
      <c r="D156" s="2">
        <v>4</v>
      </c>
      <c r="E156" s="1">
        <v>29</v>
      </c>
      <c r="G156" s="2">
        <v>5</v>
      </c>
      <c r="H156" s="2">
        <v>5</v>
      </c>
      <c r="I156" s="5">
        <f t="shared" si="12"/>
        <v>65</v>
      </c>
      <c r="K156" s="2" t="s">
        <v>12</v>
      </c>
      <c r="L156" s="2">
        <v>2</v>
      </c>
      <c r="M156" s="2">
        <v>3</v>
      </c>
      <c r="N156" s="2">
        <v>1</v>
      </c>
      <c r="O156" s="2" t="s">
        <v>22</v>
      </c>
      <c r="P156" s="2" t="s">
        <v>151</v>
      </c>
      <c r="Q156" t="s">
        <v>42</v>
      </c>
    </row>
    <row r="157" spans="1:17" x14ac:dyDescent="0.35">
      <c r="A157" t="s">
        <v>230</v>
      </c>
      <c r="B157" s="2" t="s">
        <v>192</v>
      </c>
      <c r="C157" s="2" t="s">
        <v>240</v>
      </c>
      <c r="D157" s="2">
        <v>4</v>
      </c>
      <c r="E157" s="1">
        <v>30</v>
      </c>
      <c r="G157" s="2">
        <v>5</v>
      </c>
      <c r="H157" s="2">
        <v>6</v>
      </c>
      <c r="I157" s="5">
        <f t="shared" si="12"/>
        <v>66</v>
      </c>
      <c r="K157" s="2" t="s">
        <v>12</v>
      </c>
      <c r="L157" s="2">
        <v>0</v>
      </c>
      <c r="M157" s="2">
        <v>0</v>
      </c>
      <c r="N157" s="2">
        <v>0</v>
      </c>
      <c r="O157" s="2" t="s">
        <v>45</v>
      </c>
      <c r="P157" s="2" t="s">
        <v>45</v>
      </c>
      <c r="Q157" t="s">
        <v>42</v>
      </c>
    </row>
    <row r="158" spans="1:17" x14ac:dyDescent="0.35">
      <c r="A158" t="s">
        <v>230</v>
      </c>
      <c r="B158" s="2" t="s">
        <v>192</v>
      </c>
      <c r="C158" s="2" t="s">
        <v>240</v>
      </c>
      <c r="D158" s="2">
        <v>4</v>
      </c>
      <c r="E158" s="1">
        <v>31</v>
      </c>
      <c r="G158" s="2">
        <v>5</v>
      </c>
      <c r="H158" s="2">
        <v>7</v>
      </c>
      <c r="I158" s="5">
        <f t="shared" si="12"/>
        <v>67</v>
      </c>
      <c r="K158" s="2" t="s">
        <v>12</v>
      </c>
      <c r="L158" s="2">
        <v>2</v>
      </c>
      <c r="M158" s="2">
        <v>3</v>
      </c>
      <c r="N158" s="2">
        <v>1</v>
      </c>
      <c r="O158" s="2" t="s">
        <v>22</v>
      </c>
      <c r="P158" s="2" t="s">
        <v>151</v>
      </c>
      <c r="Q158" t="s">
        <v>42</v>
      </c>
    </row>
    <row r="159" spans="1:17" x14ac:dyDescent="0.35">
      <c r="A159" t="s">
        <v>230</v>
      </c>
      <c r="B159" s="2" t="s">
        <v>192</v>
      </c>
      <c r="C159" s="2" t="s">
        <v>240</v>
      </c>
      <c r="D159" s="2">
        <v>4</v>
      </c>
      <c r="E159" s="1">
        <v>32</v>
      </c>
      <c r="G159" s="2">
        <v>5</v>
      </c>
      <c r="H159" s="2">
        <v>9</v>
      </c>
      <c r="I159" s="5">
        <f t="shared" si="12"/>
        <v>69</v>
      </c>
      <c r="K159" s="2" t="s">
        <v>12</v>
      </c>
      <c r="L159" s="2">
        <v>3</v>
      </c>
      <c r="M159" s="2">
        <v>4</v>
      </c>
      <c r="N159" s="2">
        <v>1</v>
      </c>
      <c r="O159" s="2" t="s">
        <v>22</v>
      </c>
      <c r="P159" s="2" t="s">
        <v>178</v>
      </c>
      <c r="Q159" t="s">
        <v>42</v>
      </c>
    </row>
    <row r="160" spans="1:17" x14ac:dyDescent="0.35">
      <c r="A160" t="s">
        <v>230</v>
      </c>
      <c r="B160" s="2" t="s">
        <v>192</v>
      </c>
      <c r="C160" s="2" t="s">
        <v>240</v>
      </c>
      <c r="D160" s="2">
        <v>4</v>
      </c>
      <c r="E160" s="1">
        <v>33</v>
      </c>
      <c r="G160" s="2">
        <v>5</v>
      </c>
      <c r="H160" s="2">
        <v>9</v>
      </c>
      <c r="I160" s="5">
        <f t="shared" ref="I160:I191" si="13">G160*12+H160</f>
        <v>69</v>
      </c>
      <c r="K160" s="2" t="s">
        <v>12</v>
      </c>
      <c r="L160" s="2">
        <v>2</v>
      </c>
      <c r="M160" s="2">
        <v>3</v>
      </c>
      <c r="N160" s="2">
        <v>1</v>
      </c>
      <c r="O160" s="2" t="s">
        <v>22</v>
      </c>
      <c r="P160" s="2" t="s">
        <v>151</v>
      </c>
      <c r="Q160" t="s">
        <v>42</v>
      </c>
    </row>
    <row r="161" spans="1:19" x14ac:dyDescent="0.35">
      <c r="A161" t="s">
        <v>230</v>
      </c>
      <c r="B161" s="2" t="s">
        <v>192</v>
      </c>
      <c r="C161" s="2" t="s">
        <v>240</v>
      </c>
      <c r="D161" s="2">
        <v>4</v>
      </c>
      <c r="E161" s="1">
        <v>34</v>
      </c>
      <c r="G161" s="2">
        <v>5</v>
      </c>
      <c r="H161" s="2">
        <v>10</v>
      </c>
      <c r="I161" s="5">
        <f t="shared" si="13"/>
        <v>70</v>
      </c>
      <c r="K161" s="2" t="s">
        <v>12</v>
      </c>
      <c r="L161" s="2">
        <v>0</v>
      </c>
      <c r="M161" s="2">
        <v>1</v>
      </c>
      <c r="N161" s="2">
        <v>1</v>
      </c>
      <c r="O161" s="2" t="s">
        <v>45</v>
      </c>
      <c r="P161" s="2" t="s">
        <v>45</v>
      </c>
      <c r="Q161" t="s">
        <v>42</v>
      </c>
    </row>
    <row r="162" spans="1:19" x14ac:dyDescent="0.35">
      <c r="A162" t="s">
        <v>230</v>
      </c>
      <c r="B162" s="2" t="s">
        <v>192</v>
      </c>
      <c r="C162" s="2" t="s">
        <v>240</v>
      </c>
      <c r="D162" s="2">
        <v>4</v>
      </c>
      <c r="E162" s="1">
        <v>35</v>
      </c>
      <c r="G162" s="2">
        <v>5</v>
      </c>
      <c r="H162" s="2">
        <v>10</v>
      </c>
      <c r="I162" s="5">
        <f t="shared" si="13"/>
        <v>70</v>
      </c>
      <c r="K162" s="2" t="s">
        <v>12</v>
      </c>
      <c r="L162" s="2">
        <v>1</v>
      </c>
      <c r="M162" s="2">
        <v>2</v>
      </c>
      <c r="N162" s="2">
        <v>1</v>
      </c>
      <c r="O162" s="2" t="s">
        <v>22</v>
      </c>
      <c r="P162" s="2" t="s">
        <v>151</v>
      </c>
      <c r="Q162" t="s">
        <v>42</v>
      </c>
    </row>
    <row r="163" spans="1:19" x14ac:dyDescent="0.35">
      <c r="A163" t="s">
        <v>230</v>
      </c>
      <c r="B163" s="2" t="s">
        <v>192</v>
      </c>
      <c r="C163" s="2" t="s">
        <v>240</v>
      </c>
      <c r="D163" s="2">
        <v>4</v>
      </c>
      <c r="E163" s="1">
        <v>36</v>
      </c>
      <c r="G163" s="2">
        <v>5</v>
      </c>
      <c r="H163" s="2">
        <v>11</v>
      </c>
      <c r="I163" s="5">
        <f t="shared" si="13"/>
        <v>71</v>
      </c>
      <c r="K163" s="2" t="s">
        <v>12</v>
      </c>
      <c r="L163" s="2">
        <v>1</v>
      </c>
      <c r="M163" s="2">
        <v>3</v>
      </c>
      <c r="N163" s="2">
        <v>2</v>
      </c>
      <c r="O163" s="2" t="s">
        <v>22</v>
      </c>
      <c r="P163" s="2" t="s">
        <v>151</v>
      </c>
      <c r="Q163" t="s">
        <v>42</v>
      </c>
    </row>
    <row r="164" spans="1:19" x14ac:dyDescent="0.35">
      <c r="A164" t="s">
        <v>230</v>
      </c>
      <c r="B164" s="2" t="s">
        <v>192</v>
      </c>
      <c r="C164" s="2" t="s">
        <v>240</v>
      </c>
      <c r="D164" s="2">
        <v>4</v>
      </c>
      <c r="E164" s="1">
        <v>37</v>
      </c>
      <c r="G164" s="2">
        <v>6</v>
      </c>
      <c r="H164" s="2">
        <v>0</v>
      </c>
      <c r="I164" s="5">
        <f t="shared" si="13"/>
        <v>72</v>
      </c>
      <c r="K164" s="2" t="s">
        <v>12</v>
      </c>
      <c r="L164" s="2">
        <v>2</v>
      </c>
      <c r="M164" s="2">
        <v>3</v>
      </c>
      <c r="N164" s="2">
        <v>1</v>
      </c>
      <c r="O164" s="2" t="s">
        <v>22</v>
      </c>
      <c r="P164" s="2" t="s">
        <v>151</v>
      </c>
      <c r="Q164" t="s">
        <v>42</v>
      </c>
    </row>
    <row r="165" spans="1:19" x14ac:dyDescent="0.35">
      <c r="A165" t="s">
        <v>230</v>
      </c>
      <c r="B165" s="2" t="s">
        <v>192</v>
      </c>
      <c r="C165" s="2" t="s">
        <v>240</v>
      </c>
      <c r="D165" s="2">
        <v>4</v>
      </c>
      <c r="E165" s="1">
        <v>38</v>
      </c>
      <c r="G165" s="2">
        <v>6</v>
      </c>
      <c r="H165" s="2">
        <v>0</v>
      </c>
      <c r="I165" s="5">
        <f t="shared" si="13"/>
        <v>72</v>
      </c>
      <c r="K165" s="2" t="s">
        <v>12</v>
      </c>
      <c r="L165" s="2">
        <v>0</v>
      </c>
      <c r="M165" s="2">
        <v>1</v>
      </c>
      <c r="N165" s="2">
        <v>1</v>
      </c>
      <c r="O165" s="2" t="s">
        <v>45</v>
      </c>
      <c r="P165" s="2" t="s">
        <v>45</v>
      </c>
      <c r="Q165" t="s">
        <v>42</v>
      </c>
    </row>
    <row r="166" spans="1:19" x14ac:dyDescent="0.35">
      <c r="A166" t="s">
        <v>230</v>
      </c>
      <c r="B166" s="2" t="s">
        <v>192</v>
      </c>
      <c r="C166" s="2" t="s">
        <v>240</v>
      </c>
      <c r="D166" s="2">
        <v>4</v>
      </c>
      <c r="E166" s="1">
        <v>39</v>
      </c>
      <c r="G166" s="2">
        <v>6</v>
      </c>
      <c r="H166" s="2">
        <v>0</v>
      </c>
      <c r="I166" s="5">
        <f t="shared" si="13"/>
        <v>72</v>
      </c>
      <c r="K166" s="2" t="s">
        <v>12</v>
      </c>
      <c r="L166" s="2">
        <v>2</v>
      </c>
      <c r="M166" s="2">
        <v>4</v>
      </c>
      <c r="N166" s="2">
        <v>2</v>
      </c>
      <c r="O166" s="2" t="s">
        <v>22</v>
      </c>
      <c r="P166" s="2" t="s">
        <v>178</v>
      </c>
      <c r="Q166" t="s">
        <v>42</v>
      </c>
    </row>
    <row r="167" spans="1:19" x14ac:dyDescent="0.35">
      <c r="A167" t="s">
        <v>230</v>
      </c>
      <c r="B167" s="2" t="s">
        <v>192</v>
      </c>
      <c r="C167" s="2" t="s">
        <v>240</v>
      </c>
      <c r="D167" s="2">
        <v>4</v>
      </c>
      <c r="E167" s="1">
        <v>40</v>
      </c>
      <c r="G167" s="2">
        <v>6</v>
      </c>
      <c r="H167" s="2">
        <v>1</v>
      </c>
      <c r="I167" s="5">
        <f t="shared" si="13"/>
        <v>73</v>
      </c>
      <c r="K167" s="2" t="s">
        <v>12</v>
      </c>
      <c r="L167" s="2">
        <v>2</v>
      </c>
      <c r="M167" s="2">
        <v>4</v>
      </c>
      <c r="N167" s="2">
        <v>2</v>
      </c>
      <c r="O167" s="2" t="s">
        <v>22</v>
      </c>
      <c r="P167" s="2" t="s">
        <v>178</v>
      </c>
      <c r="Q167" t="s">
        <v>42</v>
      </c>
    </row>
    <row r="168" spans="1:19" x14ac:dyDescent="0.35">
      <c r="A168" t="s">
        <v>230</v>
      </c>
      <c r="B168" s="2" t="s">
        <v>192</v>
      </c>
      <c r="C168" s="2" t="s">
        <v>240</v>
      </c>
      <c r="D168" s="2">
        <v>4</v>
      </c>
      <c r="E168" s="1">
        <v>41</v>
      </c>
      <c r="G168" s="2">
        <v>6</v>
      </c>
      <c r="H168" s="2">
        <v>1</v>
      </c>
      <c r="I168" s="5">
        <f t="shared" si="13"/>
        <v>73</v>
      </c>
      <c r="K168" s="2" t="s">
        <v>12</v>
      </c>
      <c r="L168" s="2">
        <v>1</v>
      </c>
      <c r="M168" s="2">
        <v>3</v>
      </c>
      <c r="N168" s="2">
        <v>2</v>
      </c>
      <c r="O168" s="2" t="s">
        <v>22</v>
      </c>
      <c r="P168" s="2" t="s">
        <v>151</v>
      </c>
      <c r="Q168" t="s">
        <v>42</v>
      </c>
    </row>
    <row r="169" spans="1:19" x14ac:dyDescent="0.35">
      <c r="A169" t="s">
        <v>230</v>
      </c>
      <c r="B169" s="2" t="s">
        <v>192</v>
      </c>
      <c r="C169" s="2" t="s">
        <v>240</v>
      </c>
      <c r="D169" s="2">
        <v>4</v>
      </c>
      <c r="E169" s="1">
        <v>42</v>
      </c>
      <c r="G169" s="2">
        <v>6</v>
      </c>
      <c r="H169" s="2">
        <v>2</v>
      </c>
      <c r="I169" s="5">
        <f t="shared" si="13"/>
        <v>74</v>
      </c>
      <c r="K169" s="2" t="s">
        <v>12</v>
      </c>
      <c r="L169" s="2">
        <v>1</v>
      </c>
      <c r="M169" s="2">
        <v>3</v>
      </c>
      <c r="N169" s="2">
        <v>2</v>
      </c>
      <c r="O169" s="2" t="s">
        <v>22</v>
      </c>
      <c r="P169" s="2" t="s">
        <v>151</v>
      </c>
      <c r="Q169" t="s">
        <v>42</v>
      </c>
    </row>
    <row r="170" spans="1:19" x14ac:dyDescent="0.35">
      <c r="A170" t="s">
        <v>230</v>
      </c>
      <c r="B170" s="2" t="s">
        <v>192</v>
      </c>
      <c r="C170" s="2" t="s">
        <v>240</v>
      </c>
      <c r="D170" s="2">
        <v>4</v>
      </c>
      <c r="E170" s="1">
        <v>43</v>
      </c>
      <c r="G170" s="2">
        <v>6</v>
      </c>
      <c r="H170" s="2">
        <v>2</v>
      </c>
      <c r="I170" s="5">
        <f t="shared" si="13"/>
        <v>74</v>
      </c>
      <c r="K170" s="2" t="s">
        <v>12</v>
      </c>
      <c r="L170" s="2">
        <v>0</v>
      </c>
      <c r="M170" s="2">
        <v>1</v>
      </c>
      <c r="N170" s="2">
        <v>1</v>
      </c>
      <c r="O170" s="2" t="s">
        <v>45</v>
      </c>
      <c r="P170" s="2" t="s">
        <v>45</v>
      </c>
      <c r="Q170" t="s">
        <v>42</v>
      </c>
    </row>
    <row r="171" spans="1:19" x14ac:dyDescent="0.35">
      <c r="A171" t="s">
        <v>230</v>
      </c>
      <c r="B171" s="2" t="s">
        <v>192</v>
      </c>
      <c r="C171" s="2" t="s">
        <v>240</v>
      </c>
      <c r="D171" s="2">
        <v>4</v>
      </c>
      <c r="E171" s="1">
        <v>44</v>
      </c>
      <c r="G171" s="2">
        <v>6</v>
      </c>
      <c r="H171" s="2">
        <v>4</v>
      </c>
      <c r="I171" s="5">
        <f t="shared" si="13"/>
        <v>76</v>
      </c>
      <c r="K171" s="2" t="s">
        <v>12</v>
      </c>
      <c r="L171" s="2">
        <v>0</v>
      </c>
      <c r="M171" s="2">
        <v>1</v>
      </c>
      <c r="N171" s="2">
        <v>1</v>
      </c>
      <c r="O171" s="2" t="s">
        <v>45</v>
      </c>
      <c r="P171" s="2" t="s">
        <v>45</v>
      </c>
      <c r="Q171" t="s">
        <v>42</v>
      </c>
    </row>
    <row r="172" spans="1:19" x14ac:dyDescent="0.35">
      <c r="A172" t="s">
        <v>230</v>
      </c>
      <c r="B172" s="2" t="s">
        <v>192</v>
      </c>
      <c r="C172" s="2" t="s">
        <v>240</v>
      </c>
      <c r="D172" s="2">
        <v>4</v>
      </c>
      <c r="E172" s="1">
        <v>45</v>
      </c>
      <c r="G172" s="2">
        <v>6</v>
      </c>
      <c r="H172" s="2">
        <v>4</v>
      </c>
      <c r="I172" s="5">
        <f t="shared" si="13"/>
        <v>76</v>
      </c>
      <c r="K172" s="2" t="s">
        <v>12</v>
      </c>
      <c r="L172" s="2">
        <v>1</v>
      </c>
      <c r="M172" s="2">
        <v>3</v>
      </c>
      <c r="N172" s="2">
        <v>2</v>
      </c>
      <c r="O172" s="2" t="s">
        <v>22</v>
      </c>
      <c r="P172" s="2" t="s">
        <v>151</v>
      </c>
      <c r="Q172" t="s">
        <v>42</v>
      </c>
    </row>
    <row r="173" spans="1:19" x14ac:dyDescent="0.35">
      <c r="A173" t="s">
        <v>230</v>
      </c>
      <c r="B173" s="2" t="s">
        <v>192</v>
      </c>
      <c r="C173" s="2" t="s">
        <v>240</v>
      </c>
      <c r="D173" s="2">
        <v>4</v>
      </c>
      <c r="E173" s="1" t="s">
        <v>97</v>
      </c>
      <c r="G173" s="2">
        <v>3</v>
      </c>
      <c r="H173" s="2">
        <v>0</v>
      </c>
      <c r="I173" s="5">
        <f t="shared" si="13"/>
        <v>36</v>
      </c>
      <c r="K173" s="2" t="s">
        <v>12</v>
      </c>
      <c r="L173" s="2">
        <v>1</v>
      </c>
      <c r="M173" s="2">
        <v>3</v>
      </c>
      <c r="N173" s="2">
        <v>2</v>
      </c>
      <c r="O173" s="2" t="s">
        <v>22</v>
      </c>
      <c r="P173" s="2" t="s">
        <v>151</v>
      </c>
      <c r="Q173" t="s">
        <v>43</v>
      </c>
    </row>
    <row r="174" spans="1:19" x14ac:dyDescent="0.35">
      <c r="A174" t="s">
        <v>230</v>
      </c>
      <c r="B174" s="2" t="s">
        <v>192</v>
      </c>
      <c r="C174" s="2" t="s">
        <v>240</v>
      </c>
      <c r="D174" s="2">
        <v>4</v>
      </c>
      <c r="E174" s="1" t="s">
        <v>106</v>
      </c>
      <c r="G174" s="2">
        <v>4</v>
      </c>
      <c r="H174" s="2">
        <v>0</v>
      </c>
      <c r="I174" s="5">
        <f t="shared" si="13"/>
        <v>48</v>
      </c>
      <c r="K174" s="2" t="s">
        <v>12</v>
      </c>
      <c r="L174" s="2">
        <v>0</v>
      </c>
      <c r="M174" s="2">
        <v>2</v>
      </c>
      <c r="N174" s="2">
        <v>2</v>
      </c>
      <c r="O174" s="2" t="s">
        <v>22</v>
      </c>
      <c r="P174" s="2" t="s">
        <v>151</v>
      </c>
      <c r="Q174" t="s">
        <v>43</v>
      </c>
    </row>
    <row r="175" spans="1:19" x14ac:dyDescent="0.35">
      <c r="A175" t="s">
        <v>230</v>
      </c>
      <c r="B175" s="2" t="s">
        <v>192</v>
      </c>
      <c r="C175" s="2" t="s">
        <v>240</v>
      </c>
      <c r="D175" s="2">
        <v>4</v>
      </c>
      <c r="E175" s="1" t="s">
        <v>107</v>
      </c>
      <c r="G175" s="2">
        <v>4</v>
      </c>
      <c r="H175" s="2">
        <v>1</v>
      </c>
      <c r="I175" s="5">
        <f t="shared" si="13"/>
        <v>49</v>
      </c>
      <c r="K175" s="2" t="s">
        <v>12</v>
      </c>
      <c r="L175" s="2">
        <v>2</v>
      </c>
      <c r="M175" s="2">
        <v>4</v>
      </c>
      <c r="N175" s="2">
        <v>2</v>
      </c>
      <c r="O175" s="2" t="s">
        <v>22</v>
      </c>
      <c r="P175" s="2" t="s">
        <v>178</v>
      </c>
      <c r="Q175" t="s">
        <v>43</v>
      </c>
      <c r="S175" s="6"/>
    </row>
    <row r="176" spans="1:19" x14ac:dyDescent="0.35">
      <c r="A176" t="s">
        <v>230</v>
      </c>
      <c r="B176" s="2" t="s">
        <v>192</v>
      </c>
      <c r="C176" s="2" t="s">
        <v>240</v>
      </c>
      <c r="D176" s="2">
        <v>4</v>
      </c>
      <c r="E176" s="1" t="s">
        <v>108</v>
      </c>
      <c r="G176" s="2">
        <v>4</v>
      </c>
      <c r="H176" s="2">
        <v>4</v>
      </c>
      <c r="I176" s="5">
        <f t="shared" si="13"/>
        <v>52</v>
      </c>
      <c r="K176" s="2" t="s">
        <v>12</v>
      </c>
      <c r="L176" s="2">
        <v>1</v>
      </c>
      <c r="M176" s="2">
        <v>3</v>
      </c>
      <c r="N176" s="2">
        <v>2</v>
      </c>
      <c r="O176" s="2" t="s">
        <v>22</v>
      </c>
      <c r="P176" s="2" t="s">
        <v>151</v>
      </c>
      <c r="Q176" t="s">
        <v>43</v>
      </c>
      <c r="S176" s="6"/>
    </row>
    <row r="177" spans="1:19" x14ac:dyDescent="0.35">
      <c r="A177" t="s">
        <v>230</v>
      </c>
      <c r="B177" s="2" t="s">
        <v>192</v>
      </c>
      <c r="C177" s="2" t="s">
        <v>240</v>
      </c>
      <c r="D177" s="2">
        <v>4</v>
      </c>
      <c r="E177" s="1" t="s">
        <v>109</v>
      </c>
      <c r="G177" s="2">
        <v>4</v>
      </c>
      <c r="H177" s="2">
        <v>4</v>
      </c>
      <c r="I177" s="5">
        <f t="shared" si="13"/>
        <v>52</v>
      </c>
      <c r="K177" s="2" t="s">
        <v>12</v>
      </c>
      <c r="L177" s="2">
        <v>0</v>
      </c>
      <c r="M177" s="2">
        <v>3</v>
      </c>
      <c r="N177" s="2">
        <v>3</v>
      </c>
      <c r="O177" s="2" t="s">
        <v>22</v>
      </c>
      <c r="P177" s="2" t="s">
        <v>151</v>
      </c>
      <c r="Q177" t="s">
        <v>43</v>
      </c>
      <c r="S177" s="6"/>
    </row>
    <row r="178" spans="1:19" x14ac:dyDescent="0.35">
      <c r="A178" t="s">
        <v>230</v>
      </c>
      <c r="B178" s="2" t="s">
        <v>192</v>
      </c>
      <c r="C178" s="2" t="s">
        <v>240</v>
      </c>
      <c r="D178" s="2">
        <v>4</v>
      </c>
      <c r="E178" s="1" t="s">
        <v>110</v>
      </c>
      <c r="G178" s="2">
        <v>4</v>
      </c>
      <c r="H178" s="2">
        <v>6</v>
      </c>
      <c r="I178" s="5">
        <f t="shared" si="13"/>
        <v>54</v>
      </c>
      <c r="K178" s="2" t="s">
        <v>12</v>
      </c>
      <c r="L178" s="2">
        <v>0</v>
      </c>
      <c r="M178" s="2">
        <v>4</v>
      </c>
      <c r="N178" s="2">
        <v>4</v>
      </c>
      <c r="O178" s="2" t="s">
        <v>22</v>
      </c>
      <c r="P178" s="2" t="s">
        <v>178</v>
      </c>
      <c r="Q178" t="s">
        <v>43</v>
      </c>
      <c r="S178" s="6"/>
    </row>
    <row r="179" spans="1:19" x14ac:dyDescent="0.35">
      <c r="A179" t="s">
        <v>230</v>
      </c>
      <c r="B179" s="2" t="s">
        <v>192</v>
      </c>
      <c r="C179" s="2" t="s">
        <v>240</v>
      </c>
      <c r="D179" s="2">
        <v>4</v>
      </c>
      <c r="E179" s="1" t="s">
        <v>111</v>
      </c>
      <c r="G179" s="2">
        <v>4</v>
      </c>
      <c r="H179" s="2">
        <v>6</v>
      </c>
      <c r="I179" s="5">
        <f t="shared" si="13"/>
        <v>54</v>
      </c>
      <c r="K179" s="2" t="s">
        <v>12</v>
      </c>
      <c r="L179" s="2">
        <v>1</v>
      </c>
      <c r="M179" s="2">
        <v>3</v>
      </c>
      <c r="N179" s="2">
        <v>2</v>
      </c>
      <c r="O179" s="2" t="s">
        <v>22</v>
      </c>
      <c r="P179" s="2" t="s">
        <v>151</v>
      </c>
      <c r="Q179" t="s">
        <v>43</v>
      </c>
      <c r="S179" s="6"/>
    </row>
    <row r="180" spans="1:19" x14ac:dyDescent="0.35">
      <c r="A180" t="s">
        <v>230</v>
      </c>
      <c r="B180" s="2" t="s">
        <v>192</v>
      </c>
      <c r="C180" s="2" t="s">
        <v>240</v>
      </c>
      <c r="D180" s="2">
        <v>4</v>
      </c>
      <c r="E180" s="1" t="s">
        <v>112</v>
      </c>
      <c r="G180" s="2">
        <v>4</v>
      </c>
      <c r="H180" s="2">
        <v>8</v>
      </c>
      <c r="I180" s="5">
        <f t="shared" si="13"/>
        <v>56</v>
      </c>
      <c r="K180" s="2" t="s">
        <v>12</v>
      </c>
      <c r="L180" s="2">
        <v>1</v>
      </c>
      <c r="M180" s="2">
        <v>3</v>
      </c>
      <c r="N180" s="2">
        <v>2</v>
      </c>
      <c r="O180" s="2" t="s">
        <v>22</v>
      </c>
      <c r="P180" s="2" t="s">
        <v>151</v>
      </c>
      <c r="Q180" t="s">
        <v>43</v>
      </c>
      <c r="S180" s="6"/>
    </row>
    <row r="181" spans="1:19" x14ac:dyDescent="0.35">
      <c r="A181" t="s">
        <v>230</v>
      </c>
      <c r="B181" s="2" t="s">
        <v>192</v>
      </c>
      <c r="C181" s="2" t="s">
        <v>240</v>
      </c>
      <c r="D181" s="2">
        <v>4</v>
      </c>
      <c r="E181" s="1" t="s">
        <v>113</v>
      </c>
      <c r="G181" s="2">
        <v>4</v>
      </c>
      <c r="H181" s="2">
        <v>9</v>
      </c>
      <c r="I181" s="5">
        <f t="shared" si="13"/>
        <v>57</v>
      </c>
      <c r="K181" s="2" t="s">
        <v>12</v>
      </c>
      <c r="L181" s="2">
        <v>1</v>
      </c>
      <c r="M181" s="2">
        <v>3</v>
      </c>
      <c r="N181" s="2">
        <v>2</v>
      </c>
      <c r="O181" s="2" t="s">
        <v>22</v>
      </c>
      <c r="P181" s="2" t="s">
        <v>151</v>
      </c>
      <c r="Q181" t="s">
        <v>43</v>
      </c>
      <c r="S181" s="6"/>
    </row>
    <row r="182" spans="1:19" x14ac:dyDescent="0.35">
      <c r="A182" t="s">
        <v>230</v>
      </c>
      <c r="B182" s="2" t="s">
        <v>192</v>
      </c>
      <c r="C182" s="2" t="s">
        <v>240</v>
      </c>
      <c r="D182" s="2">
        <v>4</v>
      </c>
      <c r="E182" s="1" t="s">
        <v>114</v>
      </c>
      <c r="G182" s="2">
        <v>4</v>
      </c>
      <c r="H182" s="2">
        <v>11</v>
      </c>
      <c r="I182" s="5">
        <f t="shared" si="13"/>
        <v>59</v>
      </c>
      <c r="K182" s="2" t="s">
        <v>12</v>
      </c>
      <c r="L182" s="2">
        <v>1</v>
      </c>
      <c r="M182" s="2">
        <v>3</v>
      </c>
      <c r="N182" s="2">
        <v>2</v>
      </c>
      <c r="O182" s="2" t="s">
        <v>22</v>
      </c>
      <c r="P182" s="2" t="s">
        <v>151</v>
      </c>
      <c r="Q182" t="s">
        <v>43</v>
      </c>
      <c r="S182" s="6"/>
    </row>
    <row r="183" spans="1:19" x14ac:dyDescent="0.35">
      <c r="A183" t="s">
        <v>230</v>
      </c>
      <c r="B183" s="2" t="s">
        <v>192</v>
      </c>
      <c r="C183" s="2" t="s">
        <v>240</v>
      </c>
      <c r="D183" s="2">
        <v>4</v>
      </c>
      <c r="E183" s="1" t="s">
        <v>116</v>
      </c>
      <c r="G183" s="2">
        <v>4</v>
      </c>
      <c r="H183" s="2">
        <v>11</v>
      </c>
      <c r="I183" s="5">
        <f t="shared" si="13"/>
        <v>59</v>
      </c>
      <c r="K183" s="2" t="s">
        <v>12</v>
      </c>
      <c r="L183" s="2">
        <v>2</v>
      </c>
      <c r="M183" s="2">
        <v>4</v>
      </c>
      <c r="N183" s="2">
        <v>2</v>
      </c>
      <c r="O183" s="2" t="s">
        <v>22</v>
      </c>
      <c r="P183" s="2" t="s">
        <v>178</v>
      </c>
      <c r="Q183" t="s">
        <v>43</v>
      </c>
      <c r="S183" s="6"/>
    </row>
    <row r="184" spans="1:19" x14ac:dyDescent="0.35">
      <c r="A184" t="s">
        <v>230</v>
      </c>
      <c r="B184" s="2" t="s">
        <v>192</v>
      </c>
      <c r="C184" s="2" t="s">
        <v>240</v>
      </c>
      <c r="D184" s="2">
        <v>4</v>
      </c>
      <c r="E184" s="1" t="s">
        <v>98</v>
      </c>
      <c r="G184" s="2">
        <v>3</v>
      </c>
      <c r="H184" s="2">
        <v>0</v>
      </c>
      <c r="I184" s="5">
        <f t="shared" si="13"/>
        <v>36</v>
      </c>
      <c r="K184" s="2" t="s">
        <v>12</v>
      </c>
      <c r="L184" s="2">
        <v>1</v>
      </c>
      <c r="M184" s="2">
        <v>3</v>
      </c>
      <c r="N184" s="2">
        <v>2</v>
      </c>
      <c r="O184" s="2" t="s">
        <v>22</v>
      </c>
      <c r="P184" s="2" t="s">
        <v>151</v>
      </c>
      <c r="Q184" t="s">
        <v>43</v>
      </c>
      <c r="S184" s="6"/>
    </row>
    <row r="185" spans="1:19" x14ac:dyDescent="0.35">
      <c r="A185" t="s">
        <v>230</v>
      </c>
      <c r="B185" s="2" t="s">
        <v>192</v>
      </c>
      <c r="C185" s="2" t="s">
        <v>240</v>
      </c>
      <c r="D185" s="2">
        <v>4</v>
      </c>
      <c r="E185" s="1" t="s">
        <v>115</v>
      </c>
      <c r="G185" s="2">
        <v>4</v>
      </c>
      <c r="H185" s="2">
        <v>11</v>
      </c>
      <c r="I185" s="5">
        <f t="shared" si="13"/>
        <v>59</v>
      </c>
      <c r="K185" s="2" t="s">
        <v>12</v>
      </c>
      <c r="L185" s="2">
        <v>0</v>
      </c>
      <c r="M185" s="2">
        <v>3</v>
      </c>
      <c r="N185" s="2">
        <v>3</v>
      </c>
      <c r="O185" s="2" t="s">
        <v>22</v>
      </c>
      <c r="P185" s="2" t="s">
        <v>151</v>
      </c>
      <c r="Q185" t="s">
        <v>43</v>
      </c>
      <c r="S185" s="6"/>
    </row>
    <row r="186" spans="1:19" x14ac:dyDescent="0.35">
      <c r="A186" t="s">
        <v>230</v>
      </c>
      <c r="B186" s="2" t="s">
        <v>192</v>
      </c>
      <c r="C186" s="2" t="s">
        <v>240</v>
      </c>
      <c r="D186" s="2">
        <v>4</v>
      </c>
      <c r="E186" s="1" t="s">
        <v>117</v>
      </c>
      <c r="G186" s="2">
        <v>5</v>
      </c>
      <c r="H186" s="2">
        <v>1</v>
      </c>
      <c r="I186" s="5">
        <f t="shared" si="13"/>
        <v>61</v>
      </c>
      <c r="K186" s="2" t="s">
        <v>12</v>
      </c>
      <c r="L186" s="2">
        <v>0</v>
      </c>
      <c r="M186" s="2">
        <v>3</v>
      </c>
      <c r="N186" s="2">
        <v>3</v>
      </c>
      <c r="O186" s="2" t="s">
        <v>22</v>
      </c>
      <c r="P186" s="2" t="s">
        <v>151</v>
      </c>
      <c r="Q186" t="s">
        <v>43</v>
      </c>
      <c r="S186" s="6"/>
    </row>
    <row r="187" spans="1:19" x14ac:dyDescent="0.35">
      <c r="A187" t="s">
        <v>230</v>
      </c>
      <c r="B187" s="2" t="s">
        <v>192</v>
      </c>
      <c r="C187" s="2" t="s">
        <v>240</v>
      </c>
      <c r="D187" s="2">
        <v>4</v>
      </c>
      <c r="E187" s="1" t="s">
        <v>118</v>
      </c>
      <c r="G187" s="2">
        <v>5</v>
      </c>
      <c r="H187" s="2">
        <v>2</v>
      </c>
      <c r="I187" s="5">
        <f t="shared" si="13"/>
        <v>62</v>
      </c>
      <c r="K187" s="2" t="s">
        <v>12</v>
      </c>
      <c r="L187" s="2">
        <v>0</v>
      </c>
      <c r="M187" s="2">
        <v>3</v>
      </c>
      <c r="N187" s="2">
        <v>3</v>
      </c>
      <c r="O187" s="2" t="s">
        <v>22</v>
      </c>
      <c r="P187" s="2" t="s">
        <v>151</v>
      </c>
      <c r="Q187" t="s">
        <v>43</v>
      </c>
      <c r="S187" s="6"/>
    </row>
    <row r="188" spans="1:19" x14ac:dyDescent="0.35">
      <c r="A188" t="s">
        <v>230</v>
      </c>
      <c r="B188" s="2" t="s">
        <v>192</v>
      </c>
      <c r="C188" s="2" t="s">
        <v>240</v>
      </c>
      <c r="D188" s="2">
        <v>4</v>
      </c>
      <c r="E188" s="1" t="s">
        <v>119</v>
      </c>
      <c r="G188" s="2">
        <v>5</v>
      </c>
      <c r="H188" s="2">
        <v>3</v>
      </c>
      <c r="I188" s="5">
        <f t="shared" si="13"/>
        <v>63</v>
      </c>
      <c r="K188" s="2" t="s">
        <v>12</v>
      </c>
      <c r="L188" s="2">
        <v>2</v>
      </c>
      <c r="M188" s="2">
        <v>4</v>
      </c>
      <c r="N188" s="2">
        <v>2</v>
      </c>
      <c r="O188" s="2" t="s">
        <v>22</v>
      </c>
      <c r="P188" s="2" t="s">
        <v>178</v>
      </c>
      <c r="Q188" t="s">
        <v>43</v>
      </c>
      <c r="S188" s="6"/>
    </row>
    <row r="189" spans="1:19" x14ac:dyDescent="0.35">
      <c r="A189" t="s">
        <v>230</v>
      </c>
      <c r="B189" s="2" t="s">
        <v>192</v>
      </c>
      <c r="C189" s="2" t="s">
        <v>240</v>
      </c>
      <c r="D189" s="2">
        <v>4</v>
      </c>
      <c r="E189" s="1" t="s">
        <v>120</v>
      </c>
      <c r="G189" s="2">
        <v>5</v>
      </c>
      <c r="H189" s="2">
        <v>3</v>
      </c>
      <c r="I189" s="5">
        <f t="shared" si="13"/>
        <v>63</v>
      </c>
      <c r="K189" s="2" t="s">
        <v>12</v>
      </c>
      <c r="L189" s="2">
        <v>0</v>
      </c>
      <c r="M189" s="2">
        <v>2</v>
      </c>
      <c r="N189" s="2">
        <v>2</v>
      </c>
      <c r="O189" s="2" t="s">
        <v>22</v>
      </c>
      <c r="P189" s="2" t="s">
        <v>151</v>
      </c>
      <c r="Q189" t="s">
        <v>43</v>
      </c>
      <c r="S189" s="6"/>
    </row>
    <row r="190" spans="1:19" x14ac:dyDescent="0.35">
      <c r="A190" t="s">
        <v>230</v>
      </c>
      <c r="B190" s="2" t="s">
        <v>192</v>
      </c>
      <c r="C190" s="2" t="s">
        <v>240</v>
      </c>
      <c r="D190" s="2">
        <v>4</v>
      </c>
      <c r="E190" s="1" t="s">
        <v>121</v>
      </c>
      <c r="G190" s="2">
        <v>5</v>
      </c>
      <c r="H190" s="2">
        <v>3</v>
      </c>
      <c r="I190" s="5">
        <f t="shared" si="13"/>
        <v>63</v>
      </c>
      <c r="K190" s="2" t="s">
        <v>12</v>
      </c>
      <c r="L190" s="2">
        <v>1</v>
      </c>
      <c r="M190" s="2">
        <v>3</v>
      </c>
      <c r="N190" s="2">
        <v>2</v>
      </c>
      <c r="O190" s="2" t="s">
        <v>22</v>
      </c>
      <c r="P190" s="2" t="s">
        <v>151</v>
      </c>
      <c r="Q190" t="s">
        <v>43</v>
      </c>
      <c r="S190" s="6"/>
    </row>
    <row r="191" spans="1:19" x14ac:dyDescent="0.35">
      <c r="A191" t="s">
        <v>230</v>
      </c>
      <c r="B191" s="2" t="s">
        <v>192</v>
      </c>
      <c r="C191" s="2" t="s">
        <v>240</v>
      </c>
      <c r="D191" s="2">
        <v>4</v>
      </c>
      <c r="E191" s="1" t="s">
        <v>122</v>
      </c>
      <c r="G191" s="2">
        <v>5</v>
      </c>
      <c r="H191" s="2">
        <v>4</v>
      </c>
      <c r="I191" s="5">
        <f t="shared" si="13"/>
        <v>64</v>
      </c>
      <c r="K191" s="2" t="s">
        <v>12</v>
      </c>
      <c r="L191" s="2">
        <v>0</v>
      </c>
      <c r="M191" s="2">
        <v>3</v>
      </c>
      <c r="N191" s="2">
        <v>3</v>
      </c>
      <c r="O191" s="2" t="s">
        <v>22</v>
      </c>
      <c r="P191" s="2" t="s">
        <v>151</v>
      </c>
      <c r="Q191" t="s">
        <v>43</v>
      </c>
      <c r="S191" s="6"/>
    </row>
    <row r="192" spans="1:19" x14ac:dyDescent="0.35">
      <c r="A192" t="s">
        <v>230</v>
      </c>
      <c r="B192" s="2" t="s">
        <v>192</v>
      </c>
      <c r="C192" s="2" t="s">
        <v>240</v>
      </c>
      <c r="D192" s="2">
        <v>4</v>
      </c>
      <c r="E192" s="1" t="s">
        <v>123</v>
      </c>
      <c r="G192" s="2">
        <v>5</v>
      </c>
      <c r="H192" s="2">
        <v>4</v>
      </c>
      <c r="I192" s="5">
        <f t="shared" ref="I192:I217" si="14">G192*12+H192</f>
        <v>64</v>
      </c>
      <c r="K192" s="2" t="s">
        <v>12</v>
      </c>
      <c r="L192" s="2">
        <v>0</v>
      </c>
      <c r="M192" s="2">
        <v>3</v>
      </c>
      <c r="N192" s="2">
        <v>3</v>
      </c>
      <c r="O192" s="2" t="s">
        <v>22</v>
      </c>
      <c r="P192" s="2" t="s">
        <v>151</v>
      </c>
      <c r="Q192" t="s">
        <v>43</v>
      </c>
      <c r="S192" s="6"/>
    </row>
    <row r="193" spans="1:19" x14ac:dyDescent="0.35">
      <c r="A193" t="s">
        <v>230</v>
      </c>
      <c r="B193" s="2" t="s">
        <v>192</v>
      </c>
      <c r="C193" s="2" t="s">
        <v>240</v>
      </c>
      <c r="D193" s="2">
        <v>4</v>
      </c>
      <c r="E193" s="1" t="s">
        <v>124</v>
      </c>
      <c r="G193" s="2">
        <v>5</v>
      </c>
      <c r="H193" s="2">
        <v>6</v>
      </c>
      <c r="I193" s="5">
        <f t="shared" si="14"/>
        <v>66</v>
      </c>
      <c r="K193" s="2" t="s">
        <v>12</v>
      </c>
      <c r="L193" s="2">
        <v>2</v>
      </c>
      <c r="M193" s="2">
        <v>4</v>
      </c>
      <c r="N193" s="2">
        <v>2</v>
      </c>
      <c r="O193" s="2" t="s">
        <v>22</v>
      </c>
      <c r="P193" s="2" t="s">
        <v>178</v>
      </c>
      <c r="Q193" t="s">
        <v>43</v>
      </c>
      <c r="S193" s="6"/>
    </row>
    <row r="194" spans="1:19" x14ac:dyDescent="0.35">
      <c r="A194" t="s">
        <v>230</v>
      </c>
      <c r="B194" s="2" t="s">
        <v>192</v>
      </c>
      <c r="C194" s="2" t="s">
        <v>240</v>
      </c>
      <c r="D194" s="2">
        <v>4</v>
      </c>
      <c r="E194" s="1" t="s">
        <v>126</v>
      </c>
      <c r="G194" s="2">
        <v>5</v>
      </c>
      <c r="H194" s="2">
        <v>7</v>
      </c>
      <c r="I194" s="5">
        <f t="shared" si="14"/>
        <v>67</v>
      </c>
      <c r="K194" s="2" t="s">
        <v>12</v>
      </c>
      <c r="L194" s="2">
        <v>0</v>
      </c>
      <c r="M194" s="2">
        <v>2</v>
      </c>
      <c r="N194" s="2">
        <v>2</v>
      </c>
      <c r="O194" s="2" t="s">
        <v>22</v>
      </c>
      <c r="P194" s="2" t="s">
        <v>151</v>
      </c>
      <c r="Q194" t="s">
        <v>43</v>
      </c>
      <c r="S194" s="6"/>
    </row>
    <row r="195" spans="1:19" x14ac:dyDescent="0.35">
      <c r="A195" t="s">
        <v>230</v>
      </c>
      <c r="B195" s="2" t="s">
        <v>192</v>
      </c>
      <c r="C195" s="2" t="s">
        <v>240</v>
      </c>
      <c r="D195" s="2">
        <v>4</v>
      </c>
      <c r="E195" s="1" t="s">
        <v>99</v>
      </c>
      <c r="G195" s="2">
        <v>3</v>
      </c>
      <c r="H195" s="2">
        <v>1</v>
      </c>
      <c r="I195" s="5">
        <f t="shared" si="14"/>
        <v>37</v>
      </c>
      <c r="K195" s="2" t="s">
        <v>12</v>
      </c>
      <c r="L195" s="2">
        <v>2</v>
      </c>
      <c r="M195" s="2">
        <v>4</v>
      </c>
      <c r="N195" s="2">
        <v>2</v>
      </c>
      <c r="O195" s="2" t="s">
        <v>22</v>
      </c>
      <c r="P195" s="2" t="s">
        <v>178</v>
      </c>
      <c r="Q195" t="s">
        <v>43</v>
      </c>
      <c r="S195" s="6"/>
    </row>
    <row r="196" spans="1:19" x14ac:dyDescent="0.35">
      <c r="A196" t="s">
        <v>230</v>
      </c>
      <c r="B196" s="2" t="s">
        <v>192</v>
      </c>
      <c r="C196" s="2" t="s">
        <v>240</v>
      </c>
      <c r="D196" s="2">
        <v>4</v>
      </c>
      <c r="E196" s="1" t="s">
        <v>125</v>
      </c>
      <c r="G196" s="2">
        <v>5</v>
      </c>
      <c r="H196" s="2">
        <v>7</v>
      </c>
      <c r="I196" s="5">
        <f t="shared" si="14"/>
        <v>67</v>
      </c>
      <c r="K196" s="2" t="s">
        <v>12</v>
      </c>
      <c r="L196" s="2">
        <v>2</v>
      </c>
      <c r="M196" s="2">
        <v>4</v>
      </c>
      <c r="N196" s="2">
        <v>2</v>
      </c>
      <c r="O196" s="2" t="s">
        <v>22</v>
      </c>
      <c r="P196" s="2" t="s">
        <v>178</v>
      </c>
      <c r="Q196" t="s">
        <v>43</v>
      </c>
      <c r="S196" s="6"/>
    </row>
    <row r="197" spans="1:19" x14ac:dyDescent="0.35">
      <c r="A197" t="s">
        <v>230</v>
      </c>
      <c r="B197" s="2" t="s">
        <v>192</v>
      </c>
      <c r="C197" s="2" t="s">
        <v>240</v>
      </c>
      <c r="D197" s="2">
        <v>4</v>
      </c>
      <c r="E197" s="1" t="s">
        <v>127</v>
      </c>
      <c r="G197" s="2">
        <v>5</v>
      </c>
      <c r="H197" s="2">
        <v>8</v>
      </c>
      <c r="I197" s="5">
        <f t="shared" si="14"/>
        <v>68</v>
      </c>
      <c r="K197" s="2" t="s">
        <v>12</v>
      </c>
      <c r="L197" s="2">
        <v>0</v>
      </c>
      <c r="M197" s="2">
        <v>2</v>
      </c>
      <c r="N197" s="2">
        <v>2</v>
      </c>
      <c r="O197" s="2" t="s">
        <v>22</v>
      </c>
      <c r="P197" s="2" t="s">
        <v>151</v>
      </c>
      <c r="Q197" t="s">
        <v>43</v>
      </c>
      <c r="S197" s="6"/>
    </row>
    <row r="198" spans="1:19" x14ac:dyDescent="0.35">
      <c r="A198" t="s">
        <v>230</v>
      </c>
      <c r="B198" s="2" t="s">
        <v>192</v>
      </c>
      <c r="C198" s="2" t="s">
        <v>240</v>
      </c>
      <c r="D198" s="2">
        <v>4</v>
      </c>
      <c r="E198" s="1" t="s">
        <v>129</v>
      </c>
      <c r="G198" s="2">
        <v>5</v>
      </c>
      <c r="H198" s="2">
        <v>9</v>
      </c>
      <c r="I198" s="5">
        <f t="shared" si="14"/>
        <v>69</v>
      </c>
      <c r="K198" s="2" t="s">
        <v>12</v>
      </c>
      <c r="L198" s="2">
        <v>1</v>
      </c>
      <c r="M198" s="2">
        <v>3</v>
      </c>
      <c r="N198" s="2">
        <v>2</v>
      </c>
      <c r="O198" s="2" t="s">
        <v>22</v>
      </c>
      <c r="P198" s="2" t="s">
        <v>151</v>
      </c>
      <c r="Q198" t="s">
        <v>43</v>
      </c>
      <c r="S198" s="6"/>
    </row>
    <row r="199" spans="1:19" x14ac:dyDescent="0.35">
      <c r="A199" t="s">
        <v>230</v>
      </c>
      <c r="B199" s="2" t="s">
        <v>192</v>
      </c>
      <c r="C199" s="2" t="s">
        <v>240</v>
      </c>
      <c r="D199" s="2">
        <v>4</v>
      </c>
      <c r="E199" s="1" t="s">
        <v>128</v>
      </c>
      <c r="F199" s="21"/>
      <c r="G199" s="2">
        <v>5</v>
      </c>
      <c r="H199" s="2">
        <v>9</v>
      </c>
      <c r="I199" s="5">
        <f t="shared" si="14"/>
        <v>69</v>
      </c>
      <c r="J199" s="7"/>
      <c r="K199" s="2" t="s">
        <v>12</v>
      </c>
      <c r="L199" s="2">
        <v>1</v>
      </c>
      <c r="M199" s="2">
        <v>4</v>
      </c>
      <c r="N199" s="2">
        <v>3</v>
      </c>
      <c r="O199" s="7" t="s">
        <v>22</v>
      </c>
      <c r="P199" s="2" t="s">
        <v>178</v>
      </c>
      <c r="Q199" t="s">
        <v>43</v>
      </c>
      <c r="R199" s="11"/>
      <c r="S199" s="6"/>
    </row>
    <row r="200" spans="1:19" x14ac:dyDescent="0.35">
      <c r="A200" t="s">
        <v>230</v>
      </c>
      <c r="B200" s="2" t="s">
        <v>192</v>
      </c>
      <c r="C200" s="2" t="s">
        <v>240</v>
      </c>
      <c r="D200" s="2">
        <v>4</v>
      </c>
      <c r="E200" s="1" t="s">
        <v>130</v>
      </c>
      <c r="F200" s="21"/>
      <c r="G200" s="2">
        <v>5</v>
      </c>
      <c r="H200" s="2">
        <v>9</v>
      </c>
      <c r="I200" s="5">
        <f t="shared" si="14"/>
        <v>69</v>
      </c>
      <c r="J200" s="7"/>
      <c r="K200" s="2" t="s">
        <v>12</v>
      </c>
      <c r="L200" s="2">
        <v>0</v>
      </c>
      <c r="M200" s="2">
        <v>3</v>
      </c>
      <c r="N200" s="2">
        <v>3</v>
      </c>
      <c r="O200" s="7" t="s">
        <v>22</v>
      </c>
      <c r="P200" s="2" t="s">
        <v>151</v>
      </c>
      <c r="Q200" t="s">
        <v>43</v>
      </c>
      <c r="R200" s="11"/>
      <c r="S200" s="6"/>
    </row>
    <row r="201" spans="1:19" x14ac:dyDescent="0.35">
      <c r="A201" t="s">
        <v>230</v>
      </c>
      <c r="B201" s="2" t="s">
        <v>192</v>
      </c>
      <c r="C201" s="2" t="s">
        <v>240</v>
      </c>
      <c r="D201" s="2">
        <v>4</v>
      </c>
      <c r="E201" s="1" t="s">
        <v>131</v>
      </c>
      <c r="F201" s="21"/>
      <c r="G201" s="2">
        <v>5</v>
      </c>
      <c r="H201" s="2">
        <v>10</v>
      </c>
      <c r="I201" s="5">
        <f t="shared" si="14"/>
        <v>70</v>
      </c>
      <c r="J201" s="7"/>
      <c r="K201" s="2" t="s">
        <v>12</v>
      </c>
      <c r="L201" s="2">
        <v>1</v>
      </c>
      <c r="M201" s="2">
        <v>4</v>
      </c>
      <c r="N201" s="2">
        <v>3</v>
      </c>
      <c r="O201" s="7" t="s">
        <v>22</v>
      </c>
      <c r="P201" s="2" t="s">
        <v>178</v>
      </c>
      <c r="Q201" t="s">
        <v>43</v>
      </c>
      <c r="R201" s="11"/>
      <c r="S201" s="6"/>
    </row>
    <row r="202" spans="1:19" x14ac:dyDescent="0.35">
      <c r="A202" t="s">
        <v>230</v>
      </c>
      <c r="B202" s="2" t="s">
        <v>192</v>
      </c>
      <c r="C202" s="2" t="s">
        <v>240</v>
      </c>
      <c r="D202" s="2">
        <v>4</v>
      </c>
      <c r="E202" s="1" t="s">
        <v>132</v>
      </c>
      <c r="F202" s="21"/>
      <c r="G202" s="2">
        <v>5</v>
      </c>
      <c r="H202" s="2">
        <v>10</v>
      </c>
      <c r="I202" s="5">
        <f t="shared" si="14"/>
        <v>70</v>
      </c>
      <c r="J202" s="7"/>
      <c r="K202" s="2" t="s">
        <v>12</v>
      </c>
      <c r="L202" s="2">
        <v>1</v>
      </c>
      <c r="M202" s="2">
        <v>4</v>
      </c>
      <c r="N202" s="2">
        <v>3</v>
      </c>
      <c r="O202" s="7" t="s">
        <v>22</v>
      </c>
      <c r="P202" s="2" t="s">
        <v>178</v>
      </c>
      <c r="Q202" t="s">
        <v>43</v>
      </c>
      <c r="R202" s="11"/>
      <c r="S202" s="6"/>
    </row>
    <row r="203" spans="1:19" x14ac:dyDescent="0.35">
      <c r="A203" t="s">
        <v>230</v>
      </c>
      <c r="B203" s="2" t="s">
        <v>192</v>
      </c>
      <c r="C203" s="2" t="s">
        <v>240</v>
      </c>
      <c r="D203" s="2">
        <v>4</v>
      </c>
      <c r="E203" s="1" t="s">
        <v>133</v>
      </c>
      <c r="F203" s="21"/>
      <c r="G203" s="2">
        <v>5</v>
      </c>
      <c r="H203" s="2">
        <v>11</v>
      </c>
      <c r="I203" s="5">
        <f t="shared" si="14"/>
        <v>71</v>
      </c>
      <c r="J203" s="7"/>
      <c r="K203" s="2" t="s">
        <v>12</v>
      </c>
      <c r="L203" s="2">
        <v>3</v>
      </c>
      <c r="M203" s="2">
        <v>4</v>
      </c>
      <c r="N203" s="2">
        <v>1</v>
      </c>
      <c r="O203" s="7" t="s">
        <v>22</v>
      </c>
      <c r="P203" s="2" t="s">
        <v>178</v>
      </c>
      <c r="Q203" t="s">
        <v>43</v>
      </c>
      <c r="R203" s="11"/>
      <c r="S203" s="6"/>
    </row>
    <row r="204" spans="1:19" x14ac:dyDescent="0.35">
      <c r="A204" t="s">
        <v>230</v>
      </c>
      <c r="B204" s="2" t="s">
        <v>192</v>
      </c>
      <c r="C204" s="2" t="s">
        <v>240</v>
      </c>
      <c r="D204" s="2">
        <v>4</v>
      </c>
      <c r="E204" s="1" t="s">
        <v>134</v>
      </c>
      <c r="F204" s="21"/>
      <c r="G204" s="2">
        <v>6</v>
      </c>
      <c r="H204" s="2">
        <v>0</v>
      </c>
      <c r="I204" s="5">
        <f t="shared" si="14"/>
        <v>72</v>
      </c>
      <c r="J204" s="7"/>
      <c r="K204" s="2" t="s">
        <v>12</v>
      </c>
      <c r="L204" s="2">
        <v>2</v>
      </c>
      <c r="M204" s="2">
        <v>4</v>
      </c>
      <c r="N204" s="2">
        <v>2</v>
      </c>
      <c r="O204" s="7" t="s">
        <v>22</v>
      </c>
      <c r="P204" s="2" t="s">
        <v>178</v>
      </c>
      <c r="Q204" t="s">
        <v>43</v>
      </c>
      <c r="R204" s="11"/>
      <c r="S204" s="6"/>
    </row>
    <row r="205" spans="1:19" x14ac:dyDescent="0.35">
      <c r="A205" t="s">
        <v>230</v>
      </c>
      <c r="B205" s="2" t="s">
        <v>192</v>
      </c>
      <c r="C205" s="2" t="s">
        <v>240</v>
      </c>
      <c r="D205" s="2">
        <v>4</v>
      </c>
      <c r="E205" s="1" t="s">
        <v>135</v>
      </c>
      <c r="F205" s="21"/>
      <c r="G205" s="2">
        <v>6</v>
      </c>
      <c r="H205" s="2">
        <v>1</v>
      </c>
      <c r="I205" s="5">
        <f t="shared" si="14"/>
        <v>73</v>
      </c>
      <c r="J205" s="7"/>
      <c r="K205" s="2" t="s">
        <v>12</v>
      </c>
      <c r="L205" s="2">
        <v>1</v>
      </c>
      <c r="M205" s="2">
        <v>3</v>
      </c>
      <c r="N205" s="2">
        <v>2</v>
      </c>
      <c r="O205" s="7" t="s">
        <v>22</v>
      </c>
      <c r="P205" s="2" t="s">
        <v>151</v>
      </c>
      <c r="Q205" t="s">
        <v>43</v>
      </c>
      <c r="R205" s="11"/>
      <c r="S205" s="6"/>
    </row>
    <row r="206" spans="1:19" x14ac:dyDescent="0.35">
      <c r="A206" t="s">
        <v>230</v>
      </c>
      <c r="B206" s="2" t="s">
        <v>192</v>
      </c>
      <c r="C206" s="2" t="s">
        <v>240</v>
      </c>
      <c r="D206" s="2">
        <v>4</v>
      </c>
      <c r="E206" s="1" t="s">
        <v>100</v>
      </c>
      <c r="G206" s="2">
        <v>3</v>
      </c>
      <c r="H206" s="2">
        <v>2</v>
      </c>
      <c r="I206" s="5">
        <f t="shared" si="14"/>
        <v>38</v>
      </c>
      <c r="K206" s="2" t="s">
        <v>12</v>
      </c>
      <c r="L206" s="2">
        <v>3</v>
      </c>
      <c r="M206" s="2">
        <v>4</v>
      </c>
      <c r="N206" s="2">
        <v>1</v>
      </c>
      <c r="O206" s="2" t="s">
        <v>22</v>
      </c>
      <c r="P206" s="2" t="s">
        <v>178</v>
      </c>
      <c r="Q206" t="s">
        <v>43</v>
      </c>
      <c r="S206" s="6"/>
    </row>
    <row r="207" spans="1:19" x14ac:dyDescent="0.35">
      <c r="A207" t="s">
        <v>230</v>
      </c>
      <c r="B207" s="2" t="s">
        <v>192</v>
      </c>
      <c r="C207" s="2" t="s">
        <v>240</v>
      </c>
      <c r="D207" s="2">
        <v>4</v>
      </c>
      <c r="E207" s="1" t="s">
        <v>136</v>
      </c>
      <c r="F207" s="21"/>
      <c r="G207" s="2">
        <v>6</v>
      </c>
      <c r="H207" s="2">
        <v>3</v>
      </c>
      <c r="I207" s="5">
        <f t="shared" si="14"/>
        <v>75</v>
      </c>
      <c r="J207" s="7"/>
      <c r="K207" s="2" t="s">
        <v>12</v>
      </c>
      <c r="L207" s="2">
        <v>0</v>
      </c>
      <c r="M207" s="2">
        <v>4</v>
      </c>
      <c r="N207" s="2">
        <v>4</v>
      </c>
      <c r="O207" s="7" t="s">
        <v>22</v>
      </c>
      <c r="P207" s="2" t="s">
        <v>178</v>
      </c>
      <c r="Q207" t="s">
        <v>43</v>
      </c>
      <c r="R207" s="11"/>
      <c r="S207" s="6"/>
    </row>
    <row r="208" spans="1:19" x14ac:dyDescent="0.35">
      <c r="A208" t="s">
        <v>230</v>
      </c>
      <c r="B208" s="2" t="s">
        <v>192</v>
      </c>
      <c r="C208" s="2" t="s">
        <v>240</v>
      </c>
      <c r="D208" s="2">
        <v>4</v>
      </c>
      <c r="E208" s="1" t="s">
        <v>137</v>
      </c>
      <c r="F208" s="21"/>
      <c r="G208" s="2">
        <v>6</v>
      </c>
      <c r="H208" s="2">
        <v>5</v>
      </c>
      <c r="I208" s="5">
        <f t="shared" si="14"/>
        <v>77</v>
      </c>
      <c r="J208" s="7"/>
      <c r="K208" s="2" t="s">
        <v>12</v>
      </c>
      <c r="L208" s="2">
        <v>2</v>
      </c>
      <c r="M208" s="2">
        <v>3</v>
      </c>
      <c r="N208" s="2">
        <v>1</v>
      </c>
      <c r="O208" s="7" t="s">
        <v>22</v>
      </c>
      <c r="P208" s="2" t="s">
        <v>151</v>
      </c>
      <c r="Q208" t="s">
        <v>43</v>
      </c>
      <c r="R208" s="11"/>
      <c r="S208" s="6"/>
    </row>
    <row r="209" spans="1:19" x14ac:dyDescent="0.35">
      <c r="A209" t="s">
        <v>230</v>
      </c>
      <c r="B209" s="2" t="s">
        <v>192</v>
      </c>
      <c r="C209" s="2" t="s">
        <v>240</v>
      </c>
      <c r="D209" s="2">
        <v>4</v>
      </c>
      <c r="E209" s="1" t="s">
        <v>138</v>
      </c>
      <c r="F209" s="21"/>
      <c r="G209" s="2">
        <v>6</v>
      </c>
      <c r="H209" s="2">
        <v>7</v>
      </c>
      <c r="I209" s="5">
        <f t="shared" si="14"/>
        <v>79</v>
      </c>
      <c r="J209" s="7"/>
      <c r="K209" s="2" t="s">
        <v>12</v>
      </c>
      <c r="L209" s="2">
        <v>2</v>
      </c>
      <c r="M209" s="2">
        <v>4</v>
      </c>
      <c r="N209" s="2">
        <v>2</v>
      </c>
      <c r="O209" s="7" t="s">
        <v>22</v>
      </c>
      <c r="P209" s="2" t="s">
        <v>178</v>
      </c>
      <c r="Q209" t="s">
        <v>43</v>
      </c>
      <c r="R209" s="11"/>
      <c r="S209" s="6"/>
    </row>
    <row r="210" spans="1:19" x14ac:dyDescent="0.35">
      <c r="A210" t="s">
        <v>230</v>
      </c>
      <c r="B210" s="2" t="s">
        <v>192</v>
      </c>
      <c r="C210" s="2" t="s">
        <v>240</v>
      </c>
      <c r="D210" s="2">
        <v>4</v>
      </c>
      <c r="E210" s="1" t="s">
        <v>139</v>
      </c>
      <c r="F210" s="21"/>
      <c r="G210" s="2">
        <v>6</v>
      </c>
      <c r="H210" s="2">
        <v>7</v>
      </c>
      <c r="I210" s="5">
        <f t="shared" si="14"/>
        <v>79</v>
      </c>
      <c r="J210" s="7"/>
      <c r="K210" s="2" t="s">
        <v>12</v>
      </c>
      <c r="L210" s="2">
        <v>2</v>
      </c>
      <c r="M210" s="2">
        <v>4</v>
      </c>
      <c r="N210" s="2">
        <v>2</v>
      </c>
      <c r="O210" s="7" t="s">
        <v>22</v>
      </c>
      <c r="P210" s="2" t="s">
        <v>178</v>
      </c>
      <c r="Q210" t="s">
        <v>43</v>
      </c>
      <c r="R210" s="11"/>
      <c r="S210" s="6"/>
    </row>
    <row r="211" spans="1:19" x14ac:dyDescent="0.35">
      <c r="A211" t="s">
        <v>230</v>
      </c>
      <c r="B211" s="2" t="s">
        <v>192</v>
      </c>
      <c r="C211" s="2" t="s">
        <v>240</v>
      </c>
      <c r="D211" s="2">
        <v>4</v>
      </c>
      <c r="E211" s="1" t="s">
        <v>140</v>
      </c>
      <c r="F211" s="21"/>
      <c r="G211" s="2">
        <v>6</v>
      </c>
      <c r="H211" s="2">
        <v>8</v>
      </c>
      <c r="I211" s="5">
        <f t="shared" si="14"/>
        <v>80</v>
      </c>
      <c r="J211" s="7"/>
      <c r="K211" s="2" t="s">
        <v>12</v>
      </c>
      <c r="L211" s="2">
        <v>1</v>
      </c>
      <c r="M211" s="2">
        <v>3</v>
      </c>
      <c r="N211" s="2">
        <v>2</v>
      </c>
      <c r="O211" s="7" t="s">
        <v>22</v>
      </c>
      <c r="P211" s="2" t="s">
        <v>151</v>
      </c>
      <c r="Q211" t="s">
        <v>43</v>
      </c>
      <c r="R211" s="11"/>
      <c r="S211" s="6"/>
    </row>
    <row r="212" spans="1:19" x14ac:dyDescent="0.35">
      <c r="A212" t="s">
        <v>230</v>
      </c>
      <c r="B212" s="2" t="s">
        <v>192</v>
      </c>
      <c r="C212" s="2" t="s">
        <v>240</v>
      </c>
      <c r="D212" s="2">
        <v>4</v>
      </c>
      <c r="E212" s="1" t="s">
        <v>141</v>
      </c>
      <c r="F212" s="21"/>
      <c r="G212" s="2">
        <v>6</v>
      </c>
      <c r="H212" s="2">
        <v>8</v>
      </c>
      <c r="I212" s="5">
        <f t="shared" si="14"/>
        <v>80</v>
      </c>
      <c r="J212" s="7"/>
      <c r="K212" s="2" t="s">
        <v>12</v>
      </c>
      <c r="L212" s="2">
        <v>1</v>
      </c>
      <c r="M212" s="2">
        <v>4</v>
      </c>
      <c r="N212" s="2">
        <v>3</v>
      </c>
      <c r="O212" s="7" t="s">
        <v>22</v>
      </c>
      <c r="P212" s="2" t="s">
        <v>178</v>
      </c>
      <c r="Q212" t="s">
        <v>43</v>
      </c>
      <c r="R212" s="11"/>
      <c r="S212" s="6"/>
    </row>
    <row r="213" spans="1:19" x14ac:dyDescent="0.35">
      <c r="A213" t="s">
        <v>230</v>
      </c>
      <c r="B213" s="2" t="s">
        <v>192</v>
      </c>
      <c r="C213" s="2" t="s">
        <v>240</v>
      </c>
      <c r="D213" s="2">
        <v>4</v>
      </c>
      <c r="E213" s="1" t="s">
        <v>101</v>
      </c>
      <c r="G213" s="2">
        <v>3</v>
      </c>
      <c r="H213" s="2">
        <v>4</v>
      </c>
      <c r="I213" s="5">
        <f t="shared" si="14"/>
        <v>40</v>
      </c>
      <c r="K213" s="2" t="s">
        <v>12</v>
      </c>
      <c r="L213" s="2">
        <v>2</v>
      </c>
      <c r="M213" s="2">
        <v>4</v>
      </c>
      <c r="N213" s="2">
        <v>2</v>
      </c>
      <c r="O213" s="2" t="s">
        <v>22</v>
      </c>
      <c r="P213" s="2" t="s">
        <v>178</v>
      </c>
      <c r="Q213" t="s">
        <v>43</v>
      </c>
      <c r="S213" s="6"/>
    </row>
    <row r="214" spans="1:19" x14ac:dyDescent="0.35">
      <c r="A214" t="s">
        <v>230</v>
      </c>
      <c r="B214" s="2" t="s">
        <v>192</v>
      </c>
      <c r="C214" s="2" t="s">
        <v>240</v>
      </c>
      <c r="D214" s="2">
        <v>4</v>
      </c>
      <c r="E214" s="1" t="s">
        <v>102</v>
      </c>
      <c r="G214" s="2">
        <v>3</v>
      </c>
      <c r="H214" s="2">
        <v>4</v>
      </c>
      <c r="I214" s="5">
        <f t="shared" si="14"/>
        <v>40</v>
      </c>
      <c r="K214" s="2" t="s">
        <v>12</v>
      </c>
      <c r="L214" s="2">
        <v>1</v>
      </c>
      <c r="M214" s="2">
        <v>3</v>
      </c>
      <c r="N214" s="2">
        <v>2</v>
      </c>
      <c r="O214" s="2" t="s">
        <v>22</v>
      </c>
      <c r="P214" s="2" t="s">
        <v>151</v>
      </c>
      <c r="Q214" t="s">
        <v>43</v>
      </c>
      <c r="S214" s="6"/>
    </row>
    <row r="215" spans="1:19" x14ac:dyDescent="0.35">
      <c r="A215" t="s">
        <v>230</v>
      </c>
      <c r="B215" s="2" t="s">
        <v>192</v>
      </c>
      <c r="C215" s="2" t="s">
        <v>240</v>
      </c>
      <c r="D215" s="2">
        <v>4</v>
      </c>
      <c r="E215" s="1" t="s">
        <v>103</v>
      </c>
      <c r="G215" s="2">
        <v>3</v>
      </c>
      <c r="H215" s="2">
        <v>5</v>
      </c>
      <c r="I215" s="5">
        <f t="shared" si="14"/>
        <v>41</v>
      </c>
      <c r="K215" s="2" t="s">
        <v>12</v>
      </c>
      <c r="L215" s="2">
        <v>0</v>
      </c>
      <c r="M215" s="2">
        <v>3</v>
      </c>
      <c r="N215" s="2">
        <v>3</v>
      </c>
      <c r="O215" s="2" t="s">
        <v>22</v>
      </c>
      <c r="P215" s="2" t="s">
        <v>151</v>
      </c>
      <c r="Q215" t="s">
        <v>43</v>
      </c>
      <c r="S215" s="6"/>
    </row>
    <row r="216" spans="1:19" x14ac:dyDescent="0.35">
      <c r="A216" t="s">
        <v>230</v>
      </c>
      <c r="B216" s="2" t="s">
        <v>192</v>
      </c>
      <c r="C216" s="2" t="s">
        <v>240</v>
      </c>
      <c r="D216" s="2">
        <v>4</v>
      </c>
      <c r="E216" s="1" t="s">
        <v>104</v>
      </c>
      <c r="G216" s="2">
        <v>3</v>
      </c>
      <c r="H216" s="2">
        <v>7</v>
      </c>
      <c r="I216" s="5">
        <f t="shared" si="14"/>
        <v>43</v>
      </c>
      <c r="K216" s="2" t="s">
        <v>12</v>
      </c>
      <c r="L216" s="2">
        <v>2</v>
      </c>
      <c r="M216" s="2">
        <v>4</v>
      </c>
      <c r="N216" s="2">
        <v>2</v>
      </c>
      <c r="O216" s="2" t="s">
        <v>22</v>
      </c>
      <c r="P216" s="2" t="s">
        <v>178</v>
      </c>
      <c r="Q216" t="s">
        <v>43</v>
      </c>
      <c r="S216" s="6"/>
    </row>
    <row r="217" spans="1:19" x14ac:dyDescent="0.35">
      <c r="A217" t="s">
        <v>230</v>
      </c>
      <c r="B217" s="2" t="s">
        <v>192</v>
      </c>
      <c r="C217" s="2" t="s">
        <v>240</v>
      </c>
      <c r="D217" s="2">
        <v>4</v>
      </c>
      <c r="E217" s="1" t="s">
        <v>105</v>
      </c>
      <c r="G217" s="2">
        <v>3</v>
      </c>
      <c r="H217" s="2">
        <v>10</v>
      </c>
      <c r="I217" s="5">
        <f t="shared" si="14"/>
        <v>46</v>
      </c>
      <c r="K217" s="2" t="s">
        <v>12</v>
      </c>
      <c r="L217" s="2">
        <v>3</v>
      </c>
      <c r="M217" s="2">
        <v>4</v>
      </c>
      <c r="N217" s="2">
        <v>1</v>
      </c>
      <c r="O217" s="2" t="s">
        <v>22</v>
      </c>
      <c r="P217" s="2" t="s">
        <v>178</v>
      </c>
      <c r="Q217" t="s">
        <v>43</v>
      </c>
      <c r="S217" s="6"/>
    </row>
    <row r="218" spans="1:19" x14ac:dyDescent="0.35">
      <c r="A218" t="s">
        <v>231</v>
      </c>
      <c r="B218" s="2" t="s">
        <v>192</v>
      </c>
      <c r="C218" s="2" t="s">
        <v>240</v>
      </c>
      <c r="D218" s="2">
        <v>3</v>
      </c>
      <c r="E218" s="1">
        <v>1</v>
      </c>
      <c r="F218" s="21"/>
      <c r="G218" s="7"/>
      <c r="I218" s="2">
        <v>36</v>
      </c>
      <c r="J218" s="7"/>
      <c r="K218" s="2" t="s">
        <v>12</v>
      </c>
      <c r="L218" s="2">
        <v>0</v>
      </c>
      <c r="M218" s="2">
        <v>2</v>
      </c>
      <c r="N218" s="2">
        <v>2</v>
      </c>
      <c r="O218" s="7" t="s">
        <v>22</v>
      </c>
      <c r="P218" s="2" t="s">
        <v>151</v>
      </c>
      <c r="Q218" s="6" t="s">
        <v>42</v>
      </c>
      <c r="R218" s="10" t="s">
        <v>180</v>
      </c>
      <c r="S218" s="6"/>
    </row>
    <row r="219" spans="1:19" x14ac:dyDescent="0.35">
      <c r="A219" t="s">
        <v>231</v>
      </c>
      <c r="B219" s="2" t="s">
        <v>192</v>
      </c>
      <c r="C219" s="2" t="s">
        <v>240</v>
      </c>
      <c r="D219" s="2">
        <v>3</v>
      </c>
      <c r="E219" s="1">
        <v>2</v>
      </c>
      <c r="F219" s="21"/>
      <c r="G219" s="7"/>
      <c r="I219" s="2">
        <v>36</v>
      </c>
      <c r="J219" s="7"/>
      <c r="K219" s="2" t="s">
        <v>12</v>
      </c>
      <c r="L219" s="2">
        <v>0</v>
      </c>
      <c r="M219" s="2">
        <v>4</v>
      </c>
      <c r="N219" s="2">
        <v>4</v>
      </c>
      <c r="O219" s="7" t="s">
        <v>22</v>
      </c>
      <c r="P219" s="2" t="s">
        <v>151</v>
      </c>
      <c r="Q219" s="6" t="s">
        <v>42</v>
      </c>
      <c r="R219" s="11"/>
      <c r="S219" s="6"/>
    </row>
    <row r="220" spans="1:19" x14ac:dyDescent="0.35">
      <c r="A220" t="s">
        <v>231</v>
      </c>
      <c r="B220" s="2" t="s">
        <v>192</v>
      </c>
      <c r="C220" s="2" t="s">
        <v>240</v>
      </c>
      <c r="D220" s="2">
        <v>3</v>
      </c>
      <c r="E220" s="1">
        <v>3</v>
      </c>
      <c r="F220" s="21"/>
      <c r="G220" s="7"/>
      <c r="I220" s="2">
        <v>38</v>
      </c>
      <c r="J220" s="7"/>
      <c r="K220" s="2" t="s">
        <v>12</v>
      </c>
      <c r="L220" s="2">
        <v>0</v>
      </c>
      <c r="M220" s="2">
        <v>2</v>
      </c>
      <c r="N220" s="2">
        <v>2</v>
      </c>
      <c r="O220" s="7" t="s">
        <v>22</v>
      </c>
      <c r="P220" s="2" t="s">
        <v>151</v>
      </c>
      <c r="Q220" s="6" t="s">
        <v>42</v>
      </c>
      <c r="R220" s="11"/>
      <c r="S220" s="6"/>
    </row>
    <row r="221" spans="1:19" x14ac:dyDescent="0.35">
      <c r="A221" t="s">
        <v>231</v>
      </c>
      <c r="B221" s="2" t="s">
        <v>192</v>
      </c>
      <c r="C221" s="2" t="s">
        <v>240</v>
      </c>
      <c r="D221" s="2">
        <v>3</v>
      </c>
      <c r="E221" s="1">
        <v>4</v>
      </c>
      <c r="F221" s="21"/>
      <c r="G221" s="7"/>
      <c r="I221" s="2">
        <v>39</v>
      </c>
      <c r="J221" s="7"/>
      <c r="K221" s="2" t="s">
        <v>12</v>
      </c>
      <c r="L221" s="2">
        <v>0</v>
      </c>
      <c r="M221" s="2">
        <v>3</v>
      </c>
      <c r="N221" s="2">
        <v>3</v>
      </c>
      <c r="O221" s="7" t="s">
        <v>22</v>
      </c>
      <c r="P221" s="2" t="s">
        <v>151</v>
      </c>
      <c r="Q221" s="6" t="s">
        <v>42</v>
      </c>
      <c r="R221" s="11"/>
      <c r="S221" s="6"/>
    </row>
    <row r="222" spans="1:19" x14ac:dyDescent="0.35">
      <c r="A222" t="s">
        <v>231</v>
      </c>
      <c r="B222" s="2" t="s">
        <v>192</v>
      </c>
      <c r="C222" s="2" t="s">
        <v>240</v>
      </c>
      <c r="D222" s="2">
        <v>3</v>
      </c>
      <c r="E222" s="1">
        <v>5</v>
      </c>
      <c r="F222" s="21"/>
      <c r="G222" s="7"/>
      <c r="I222" s="2">
        <v>40</v>
      </c>
      <c r="J222" s="7"/>
      <c r="K222" s="2" t="s">
        <v>12</v>
      </c>
      <c r="L222" s="2">
        <v>1</v>
      </c>
      <c r="M222" s="2">
        <v>4</v>
      </c>
      <c r="N222" s="2">
        <v>3</v>
      </c>
      <c r="O222" s="7" t="s">
        <v>22</v>
      </c>
      <c r="P222" s="2" t="s">
        <v>151</v>
      </c>
      <c r="Q222" s="6" t="s">
        <v>42</v>
      </c>
      <c r="R222" s="11"/>
      <c r="S222" s="6"/>
    </row>
    <row r="223" spans="1:19" x14ac:dyDescent="0.35">
      <c r="A223" t="s">
        <v>231</v>
      </c>
      <c r="B223" s="2" t="s">
        <v>192</v>
      </c>
      <c r="C223" s="2" t="s">
        <v>240</v>
      </c>
      <c r="D223" s="2">
        <v>3</v>
      </c>
      <c r="E223" s="1">
        <v>6</v>
      </c>
      <c r="F223" s="21"/>
      <c r="G223" s="7"/>
      <c r="I223" s="2">
        <v>41</v>
      </c>
      <c r="J223" s="7"/>
      <c r="K223" s="2" t="s">
        <v>12</v>
      </c>
      <c r="L223" s="2">
        <v>1</v>
      </c>
      <c r="M223" s="2">
        <v>3</v>
      </c>
      <c r="N223" s="2">
        <v>2</v>
      </c>
      <c r="O223" s="7" t="s">
        <v>22</v>
      </c>
      <c r="P223" s="2" t="s">
        <v>151</v>
      </c>
      <c r="Q223" s="6" t="s">
        <v>42</v>
      </c>
      <c r="R223" s="11"/>
      <c r="S223" s="6"/>
    </row>
    <row r="224" spans="1:19" x14ac:dyDescent="0.35">
      <c r="A224" t="s">
        <v>231</v>
      </c>
      <c r="B224" s="2" t="s">
        <v>192</v>
      </c>
      <c r="C224" s="2" t="s">
        <v>240</v>
      </c>
      <c r="D224" s="2">
        <v>3</v>
      </c>
      <c r="E224" s="1">
        <v>7</v>
      </c>
      <c r="F224" s="21"/>
      <c r="G224" s="7"/>
      <c r="I224" s="2">
        <v>42</v>
      </c>
      <c r="J224" s="7"/>
      <c r="K224" s="2" t="s">
        <v>12</v>
      </c>
      <c r="L224" s="2">
        <v>0</v>
      </c>
      <c r="M224" s="2">
        <v>3</v>
      </c>
      <c r="N224" s="2">
        <v>3</v>
      </c>
      <c r="O224" s="7" t="s">
        <v>22</v>
      </c>
      <c r="P224" s="2" t="s">
        <v>151</v>
      </c>
      <c r="Q224" s="6" t="s">
        <v>42</v>
      </c>
      <c r="R224" s="11"/>
      <c r="S224" s="6"/>
    </row>
    <row r="225" spans="1:19" x14ac:dyDescent="0.35">
      <c r="A225" t="s">
        <v>231</v>
      </c>
      <c r="B225" s="2" t="s">
        <v>192</v>
      </c>
      <c r="C225" s="2" t="s">
        <v>240</v>
      </c>
      <c r="D225" s="2">
        <v>3</v>
      </c>
      <c r="E225" s="1">
        <v>8</v>
      </c>
      <c r="F225" s="21"/>
      <c r="G225" s="7"/>
      <c r="I225" s="2">
        <v>43</v>
      </c>
      <c r="J225" s="7"/>
      <c r="K225" s="2" t="s">
        <v>12</v>
      </c>
      <c r="L225" s="2">
        <v>0</v>
      </c>
      <c r="M225" s="2">
        <v>2</v>
      </c>
      <c r="N225" s="2">
        <v>2</v>
      </c>
      <c r="O225" s="7" t="s">
        <v>22</v>
      </c>
      <c r="P225" s="2" t="s">
        <v>151</v>
      </c>
      <c r="Q225" s="6" t="s">
        <v>42</v>
      </c>
      <c r="R225" s="11"/>
      <c r="S225" s="6"/>
    </row>
    <row r="226" spans="1:19" x14ac:dyDescent="0.35">
      <c r="A226" t="s">
        <v>231</v>
      </c>
      <c r="B226" s="2" t="s">
        <v>192</v>
      </c>
      <c r="C226" s="2" t="s">
        <v>240</v>
      </c>
      <c r="D226" s="2">
        <v>3</v>
      </c>
      <c r="E226" s="1">
        <v>9</v>
      </c>
      <c r="F226" s="21"/>
      <c r="G226" s="7"/>
      <c r="I226" s="2">
        <v>44</v>
      </c>
      <c r="J226" s="7"/>
      <c r="K226" s="2" t="s">
        <v>12</v>
      </c>
      <c r="L226" s="2">
        <v>0</v>
      </c>
      <c r="M226" s="2">
        <v>1</v>
      </c>
      <c r="N226" s="2">
        <v>1</v>
      </c>
      <c r="O226" s="7" t="s">
        <v>45</v>
      </c>
      <c r="P226" s="7" t="s">
        <v>45</v>
      </c>
      <c r="Q226" s="6" t="s">
        <v>42</v>
      </c>
      <c r="R226" s="11"/>
      <c r="S226" s="6"/>
    </row>
    <row r="227" spans="1:19" x14ac:dyDescent="0.35">
      <c r="A227" t="s">
        <v>231</v>
      </c>
      <c r="B227" s="2" t="s">
        <v>192</v>
      </c>
      <c r="C227" s="2" t="s">
        <v>240</v>
      </c>
      <c r="D227" s="2">
        <v>3</v>
      </c>
      <c r="E227" s="1">
        <v>10</v>
      </c>
      <c r="F227" s="21"/>
      <c r="G227" s="7"/>
      <c r="I227" s="2">
        <v>46</v>
      </c>
      <c r="J227" s="7"/>
      <c r="K227" s="2" t="s">
        <v>12</v>
      </c>
      <c r="L227" s="2">
        <v>1</v>
      </c>
      <c r="M227" s="2">
        <v>4</v>
      </c>
      <c r="N227" s="2">
        <v>3</v>
      </c>
      <c r="O227" s="7" t="s">
        <v>22</v>
      </c>
      <c r="P227" s="2" t="s">
        <v>151</v>
      </c>
      <c r="Q227" s="6" t="s">
        <v>42</v>
      </c>
      <c r="R227" s="11"/>
      <c r="S227" s="6"/>
    </row>
    <row r="228" spans="1:19" x14ac:dyDescent="0.35">
      <c r="A228" t="s">
        <v>231</v>
      </c>
      <c r="B228" s="2" t="s">
        <v>192</v>
      </c>
      <c r="C228" s="2" t="s">
        <v>240</v>
      </c>
      <c r="D228" s="2">
        <v>3</v>
      </c>
      <c r="E228" s="1">
        <v>11</v>
      </c>
      <c r="F228" s="21"/>
      <c r="G228" s="7"/>
      <c r="I228" s="2">
        <v>47</v>
      </c>
      <c r="J228" s="7"/>
      <c r="K228" s="2" t="s">
        <v>12</v>
      </c>
      <c r="L228" s="2">
        <v>0</v>
      </c>
      <c r="M228" s="2">
        <v>2</v>
      </c>
      <c r="N228" s="2">
        <v>2</v>
      </c>
      <c r="O228" s="7" t="s">
        <v>22</v>
      </c>
      <c r="P228" s="2" t="s">
        <v>151</v>
      </c>
      <c r="Q228" s="6" t="s">
        <v>42</v>
      </c>
      <c r="R228" s="11"/>
      <c r="S228" s="6"/>
    </row>
    <row r="229" spans="1:19" x14ac:dyDescent="0.35">
      <c r="A229" t="s">
        <v>231</v>
      </c>
      <c r="B229" s="2" t="s">
        <v>192</v>
      </c>
      <c r="C229" s="2" t="s">
        <v>240</v>
      </c>
      <c r="D229" s="2">
        <v>3</v>
      </c>
      <c r="E229" s="1">
        <v>12</v>
      </c>
      <c r="F229" s="21"/>
      <c r="G229" s="7"/>
      <c r="I229" s="2">
        <v>49</v>
      </c>
      <c r="J229" s="7"/>
      <c r="K229" s="2" t="s">
        <v>12</v>
      </c>
      <c r="L229" s="2">
        <v>0</v>
      </c>
      <c r="M229" s="2">
        <v>2</v>
      </c>
      <c r="N229" s="2">
        <v>2</v>
      </c>
      <c r="O229" s="7" t="s">
        <v>22</v>
      </c>
      <c r="P229" s="2" t="s">
        <v>151</v>
      </c>
      <c r="Q229" s="6" t="s">
        <v>42</v>
      </c>
      <c r="R229" s="11"/>
      <c r="S229" s="6"/>
    </row>
    <row r="230" spans="1:19" x14ac:dyDescent="0.35">
      <c r="A230" t="s">
        <v>231</v>
      </c>
      <c r="B230" s="2" t="s">
        <v>192</v>
      </c>
      <c r="C230" s="2" t="s">
        <v>240</v>
      </c>
      <c r="D230" s="2">
        <v>3</v>
      </c>
      <c r="E230" s="1">
        <v>13</v>
      </c>
      <c r="F230" s="21"/>
      <c r="G230" s="7"/>
      <c r="I230" s="2">
        <v>51</v>
      </c>
      <c r="J230" s="7"/>
      <c r="K230" s="2" t="s">
        <v>12</v>
      </c>
      <c r="L230" s="2">
        <v>1</v>
      </c>
      <c r="M230" s="2">
        <v>4</v>
      </c>
      <c r="N230" s="2">
        <v>3</v>
      </c>
      <c r="O230" s="7" t="s">
        <v>22</v>
      </c>
      <c r="P230" s="2" t="s">
        <v>151</v>
      </c>
      <c r="Q230" s="6" t="s">
        <v>42</v>
      </c>
      <c r="R230" s="11"/>
      <c r="S230" s="6"/>
    </row>
    <row r="231" spans="1:19" x14ac:dyDescent="0.35">
      <c r="A231" t="s">
        <v>231</v>
      </c>
      <c r="B231" s="2" t="s">
        <v>192</v>
      </c>
      <c r="C231" s="2" t="s">
        <v>240</v>
      </c>
      <c r="D231" s="2">
        <v>3</v>
      </c>
      <c r="E231" s="1">
        <v>14</v>
      </c>
      <c r="F231" s="21"/>
      <c r="G231" s="7"/>
      <c r="I231" s="2">
        <v>54</v>
      </c>
      <c r="J231" s="7"/>
      <c r="K231" s="2" t="s">
        <v>12</v>
      </c>
      <c r="L231" s="2">
        <v>1</v>
      </c>
      <c r="M231" s="2">
        <v>4</v>
      </c>
      <c r="N231" s="2">
        <v>3</v>
      </c>
      <c r="O231" s="7" t="s">
        <v>22</v>
      </c>
      <c r="P231" s="2" t="s">
        <v>151</v>
      </c>
      <c r="Q231" s="6" t="s">
        <v>42</v>
      </c>
      <c r="R231" s="11"/>
      <c r="S231" s="6"/>
    </row>
    <row r="232" spans="1:19" x14ac:dyDescent="0.35">
      <c r="A232" t="s">
        <v>231</v>
      </c>
      <c r="B232" s="2" t="s">
        <v>192</v>
      </c>
      <c r="C232" s="2" t="s">
        <v>240</v>
      </c>
      <c r="D232" s="2">
        <v>3</v>
      </c>
      <c r="E232" s="1">
        <v>15</v>
      </c>
      <c r="F232" s="21"/>
      <c r="G232" s="7"/>
      <c r="I232" s="2">
        <v>56</v>
      </c>
      <c r="J232" s="7"/>
      <c r="K232" s="2" t="s">
        <v>12</v>
      </c>
      <c r="L232" s="2">
        <v>1</v>
      </c>
      <c r="M232" s="2">
        <v>4</v>
      </c>
      <c r="N232" s="2">
        <v>3</v>
      </c>
      <c r="O232" s="7" t="s">
        <v>22</v>
      </c>
      <c r="P232" s="2" t="s">
        <v>151</v>
      </c>
      <c r="Q232" s="6" t="s">
        <v>42</v>
      </c>
      <c r="R232" s="11"/>
      <c r="S232" s="6"/>
    </row>
    <row r="233" spans="1:19" x14ac:dyDescent="0.35">
      <c r="A233" t="s">
        <v>231</v>
      </c>
      <c r="B233" s="2" t="s">
        <v>192</v>
      </c>
      <c r="C233" s="2" t="s">
        <v>240</v>
      </c>
      <c r="D233" s="2">
        <v>3</v>
      </c>
      <c r="E233" s="1">
        <v>16</v>
      </c>
      <c r="F233" s="21"/>
      <c r="G233" s="7"/>
      <c r="I233" s="2">
        <v>56</v>
      </c>
      <c r="J233" s="7"/>
      <c r="K233" s="2" t="s">
        <v>12</v>
      </c>
      <c r="L233" s="2">
        <v>3</v>
      </c>
      <c r="M233" s="2">
        <v>5</v>
      </c>
      <c r="N233" s="2">
        <v>2</v>
      </c>
      <c r="O233" s="7" t="s">
        <v>22</v>
      </c>
      <c r="P233" s="2" t="s">
        <v>151</v>
      </c>
      <c r="Q233" s="6" t="s">
        <v>42</v>
      </c>
      <c r="R233" s="11"/>
      <c r="S233" s="6"/>
    </row>
    <row r="234" spans="1:19" x14ac:dyDescent="0.35">
      <c r="A234" t="s">
        <v>231</v>
      </c>
      <c r="B234" s="2" t="s">
        <v>192</v>
      </c>
      <c r="C234" s="2" t="s">
        <v>240</v>
      </c>
      <c r="D234" s="2">
        <v>3</v>
      </c>
      <c r="E234" s="1">
        <v>17</v>
      </c>
      <c r="F234" s="21"/>
      <c r="G234" s="7"/>
      <c r="I234" s="2">
        <v>57</v>
      </c>
      <c r="J234" s="7"/>
      <c r="K234" s="2" t="s">
        <v>12</v>
      </c>
      <c r="L234" s="2">
        <v>1</v>
      </c>
      <c r="M234" s="2">
        <v>3</v>
      </c>
      <c r="N234" s="2">
        <v>2</v>
      </c>
      <c r="O234" s="7" t="s">
        <v>22</v>
      </c>
      <c r="P234" s="2" t="s">
        <v>151</v>
      </c>
      <c r="Q234" s="6" t="s">
        <v>42</v>
      </c>
      <c r="R234" s="11"/>
      <c r="S234" s="6"/>
    </row>
    <row r="235" spans="1:19" x14ac:dyDescent="0.35">
      <c r="A235" t="s">
        <v>231</v>
      </c>
      <c r="B235" s="2" t="s">
        <v>192</v>
      </c>
      <c r="C235" s="2" t="s">
        <v>240</v>
      </c>
      <c r="D235" s="2">
        <v>3</v>
      </c>
      <c r="E235" s="1">
        <v>18</v>
      </c>
      <c r="F235" s="21"/>
      <c r="G235" s="7"/>
      <c r="I235" s="2">
        <v>57</v>
      </c>
      <c r="J235" s="7"/>
      <c r="K235" s="2" t="s">
        <v>12</v>
      </c>
      <c r="L235" s="2">
        <v>3</v>
      </c>
      <c r="M235" s="2">
        <v>4</v>
      </c>
      <c r="N235" s="2">
        <v>1</v>
      </c>
      <c r="O235" s="7" t="s">
        <v>45</v>
      </c>
      <c r="P235" s="7" t="s">
        <v>45</v>
      </c>
      <c r="Q235" s="6" t="s">
        <v>42</v>
      </c>
      <c r="R235" s="11"/>
      <c r="S235" s="6"/>
    </row>
    <row r="236" spans="1:19" x14ac:dyDescent="0.35">
      <c r="A236" t="s">
        <v>231</v>
      </c>
      <c r="B236" s="2" t="s">
        <v>192</v>
      </c>
      <c r="C236" s="2" t="s">
        <v>240</v>
      </c>
      <c r="D236" s="2">
        <v>3</v>
      </c>
      <c r="E236" s="1">
        <v>19</v>
      </c>
      <c r="F236" s="21"/>
      <c r="G236" s="7"/>
      <c r="I236" s="2">
        <v>60</v>
      </c>
      <c r="J236" s="7"/>
      <c r="K236" s="2" t="s">
        <v>12</v>
      </c>
      <c r="L236" s="2">
        <v>1</v>
      </c>
      <c r="M236" s="2">
        <v>4</v>
      </c>
      <c r="N236" s="2">
        <v>3</v>
      </c>
      <c r="O236" s="7" t="s">
        <v>22</v>
      </c>
      <c r="P236" s="2" t="s">
        <v>151</v>
      </c>
      <c r="Q236" s="6" t="s">
        <v>42</v>
      </c>
      <c r="R236" s="11"/>
      <c r="S236" s="6"/>
    </row>
    <row r="237" spans="1:19" x14ac:dyDescent="0.35">
      <c r="A237" t="s">
        <v>231</v>
      </c>
      <c r="B237" s="2" t="s">
        <v>192</v>
      </c>
      <c r="C237" s="2" t="s">
        <v>240</v>
      </c>
      <c r="D237" s="2">
        <v>3</v>
      </c>
      <c r="E237" s="1">
        <v>20</v>
      </c>
      <c r="F237" s="21"/>
      <c r="G237" s="7"/>
      <c r="I237" s="2">
        <v>60</v>
      </c>
      <c r="J237" s="7"/>
      <c r="K237" s="2" t="s">
        <v>12</v>
      </c>
      <c r="L237" s="2">
        <v>0</v>
      </c>
      <c r="M237" s="2">
        <v>2</v>
      </c>
      <c r="N237" s="2">
        <v>2</v>
      </c>
      <c r="O237" s="7" t="s">
        <v>22</v>
      </c>
      <c r="P237" s="2" t="s">
        <v>151</v>
      </c>
      <c r="Q237" s="6" t="s">
        <v>42</v>
      </c>
      <c r="R237" s="11"/>
      <c r="S237" s="6"/>
    </row>
    <row r="238" spans="1:19" x14ac:dyDescent="0.35">
      <c r="A238" t="s">
        <v>231</v>
      </c>
      <c r="B238" s="2" t="s">
        <v>192</v>
      </c>
      <c r="C238" s="2" t="s">
        <v>240</v>
      </c>
      <c r="D238" s="2">
        <v>3</v>
      </c>
      <c r="E238" s="1">
        <v>21</v>
      </c>
      <c r="F238" s="21"/>
      <c r="G238" s="7"/>
      <c r="I238" s="2">
        <v>61</v>
      </c>
      <c r="J238" s="7"/>
      <c r="K238" s="2" t="s">
        <v>12</v>
      </c>
      <c r="L238" s="2">
        <v>0</v>
      </c>
      <c r="M238" s="2">
        <v>3</v>
      </c>
      <c r="N238" s="2">
        <v>3</v>
      </c>
      <c r="O238" s="7" t="s">
        <v>22</v>
      </c>
      <c r="P238" s="2" t="s">
        <v>151</v>
      </c>
      <c r="Q238" s="6" t="s">
        <v>42</v>
      </c>
      <c r="R238" s="11"/>
      <c r="S238" s="6"/>
    </row>
    <row r="239" spans="1:19" x14ac:dyDescent="0.35">
      <c r="A239" t="s">
        <v>231</v>
      </c>
      <c r="B239" s="2" t="s">
        <v>192</v>
      </c>
      <c r="C239" s="2" t="s">
        <v>240</v>
      </c>
      <c r="D239" s="2">
        <v>3</v>
      </c>
      <c r="E239" s="1">
        <v>22</v>
      </c>
      <c r="F239" s="21"/>
      <c r="G239" s="7"/>
      <c r="I239" s="2">
        <v>63</v>
      </c>
      <c r="J239" s="7"/>
      <c r="K239" s="2" t="s">
        <v>12</v>
      </c>
      <c r="L239" s="2">
        <v>0</v>
      </c>
      <c r="M239" s="2">
        <v>2</v>
      </c>
      <c r="N239" s="2">
        <v>2</v>
      </c>
      <c r="O239" s="7" t="s">
        <v>22</v>
      </c>
      <c r="P239" s="2" t="s">
        <v>151</v>
      </c>
      <c r="Q239" s="6" t="s">
        <v>42</v>
      </c>
      <c r="R239" s="11"/>
      <c r="S239" s="6"/>
    </row>
    <row r="240" spans="1:19" x14ac:dyDescent="0.35">
      <c r="A240" t="s">
        <v>231</v>
      </c>
      <c r="B240" s="2" t="s">
        <v>192</v>
      </c>
      <c r="C240" s="2" t="s">
        <v>240</v>
      </c>
      <c r="D240" s="2">
        <v>3</v>
      </c>
      <c r="E240" s="1">
        <v>23</v>
      </c>
      <c r="F240" s="21"/>
      <c r="G240" s="7"/>
      <c r="I240" s="2">
        <v>64</v>
      </c>
      <c r="J240" s="7"/>
      <c r="K240" s="2" t="s">
        <v>12</v>
      </c>
      <c r="L240" s="2">
        <v>1</v>
      </c>
      <c r="M240" s="2">
        <v>3</v>
      </c>
      <c r="N240" s="2">
        <v>2</v>
      </c>
      <c r="O240" s="7" t="s">
        <v>22</v>
      </c>
      <c r="P240" s="2" t="s">
        <v>151</v>
      </c>
      <c r="Q240" s="6" t="s">
        <v>42</v>
      </c>
      <c r="R240" s="11"/>
      <c r="S240" s="6"/>
    </row>
    <row r="241" spans="1:19" x14ac:dyDescent="0.35">
      <c r="A241" t="s">
        <v>231</v>
      </c>
      <c r="B241" s="2" t="s">
        <v>192</v>
      </c>
      <c r="C241" s="2" t="s">
        <v>240</v>
      </c>
      <c r="D241" s="2">
        <v>3</v>
      </c>
      <c r="E241" s="1">
        <v>24</v>
      </c>
      <c r="F241" s="21"/>
      <c r="G241" s="7"/>
      <c r="I241" s="2">
        <v>64</v>
      </c>
      <c r="J241" s="7"/>
      <c r="K241" s="2" t="s">
        <v>12</v>
      </c>
      <c r="L241" s="2">
        <v>2</v>
      </c>
      <c r="M241" s="2">
        <v>3</v>
      </c>
      <c r="N241" s="2">
        <v>1</v>
      </c>
      <c r="O241" s="7" t="s">
        <v>45</v>
      </c>
      <c r="P241" s="7" t="s">
        <v>45</v>
      </c>
      <c r="Q241" s="6" t="s">
        <v>42</v>
      </c>
      <c r="R241" s="11"/>
      <c r="S241" s="6"/>
    </row>
    <row r="242" spans="1:19" x14ac:dyDescent="0.35">
      <c r="A242" t="s">
        <v>231</v>
      </c>
      <c r="B242" s="2" t="s">
        <v>192</v>
      </c>
      <c r="C242" s="2" t="s">
        <v>240</v>
      </c>
      <c r="D242" s="2">
        <v>3</v>
      </c>
      <c r="E242" s="1">
        <v>25</v>
      </c>
      <c r="F242" s="21"/>
      <c r="G242" s="7"/>
      <c r="I242" s="2">
        <v>66</v>
      </c>
      <c r="J242" s="7"/>
      <c r="K242" s="2" t="s">
        <v>12</v>
      </c>
      <c r="L242" s="2">
        <v>1</v>
      </c>
      <c r="M242" s="2">
        <v>3</v>
      </c>
      <c r="N242" s="2">
        <v>2</v>
      </c>
      <c r="O242" s="7" t="s">
        <v>22</v>
      </c>
      <c r="P242" s="2" t="s">
        <v>151</v>
      </c>
      <c r="Q242" s="6" t="s">
        <v>42</v>
      </c>
      <c r="R242" s="11"/>
      <c r="S242" s="6"/>
    </row>
    <row r="243" spans="1:19" x14ac:dyDescent="0.35">
      <c r="A243" t="s">
        <v>231</v>
      </c>
      <c r="B243" s="2" t="s">
        <v>192</v>
      </c>
      <c r="C243" s="2" t="s">
        <v>240</v>
      </c>
      <c r="D243" s="2">
        <v>3</v>
      </c>
      <c r="E243" s="1">
        <v>26</v>
      </c>
      <c r="F243" s="21"/>
      <c r="G243" s="7"/>
      <c r="I243" s="2">
        <v>66</v>
      </c>
      <c r="J243" s="7"/>
      <c r="K243" s="2" t="s">
        <v>12</v>
      </c>
      <c r="L243" s="2">
        <v>1</v>
      </c>
      <c r="M243" s="2">
        <v>3</v>
      </c>
      <c r="N243" s="2">
        <v>2</v>
      </c>
      <c r="O243" s="7" t="s">
        <v>22</v>
      </c>
      <c r="P243" s="2" t="s">
        <v>151</v>
      </c>
      <c r="Q243" s="6" t="s">
        <v>42</v>
      </c>
      <c r="R243" s="11"/>
      <c r="S243" s="6"/>
    </row>
    <row r="244" spans="1:19" x14ac:dyDescent="0.35">
      <c r="A244" t="s">
        <v>231</v>
      </c>
      <c r="B244" s="2" t="s">
        <v>192</v>
      </c>
      <c r="C244" s="2" t="s">
        <v>240</v>
      </c>
      <c r="D244" s="2">
        <v>3</v>
      </c>
      <c r="E244" s="1">
        <v>27</v>
      </c>
      <c r="F244" s="21"/>
      <c r="G244" s="7"/>
      <c r="I244" s="2">
        <v>67</v>
      </c>
      <c r="J244" s="7"/>
      <c r="K244" s="2" t="s">
        <v>12</v>
      </c>
      <c r="L244" s="2">
        <v>1</v>
      </c>
      <c r="M244" s="2">
        <v>3</v>
      </c>
      <c r="N244" s="2">
        <v>2</v>
      </c>
      <c r="O244" s="7" t="s">
        <v>22</v>
      </c>
      <c r="P244" s="2" t="s">
        <v>151</v>
      </c>
      <c r="Q244" s="6" t="s">
        <v>42</v>
      </c>
      <c r="R244" s="11"/>
      <c r="S244" s="6"/>
    </row>
    <row r="245" spans="1:19" x14ac:dyDescent="0.35">
      <c r="A245" t="s">
        <v>231</v>
      </c>
      <c r="B245" s="2" t="s">
        <v>192</v>
      </c>
      <c r="C245" s="2" t="s">
        <v>240</v>
      </c>
      <c r="D245" s="2">
        <v>3</v>
      </c>
      <c r="E245" s="1">
        <v>28</v>
      </c>
      <c r="F245" s="21"/>
      <c r="G245" s="7"/>
      <c r="I245" s="2">
        <v>68</v>
      </c>
      <c r="J245" s="7"/>
      <c r="K245" s="2" t="s">
        <v>12</v>
      </c>
      <c r="L245" s="2">
        <v>1</v>
      </c>
      <c r="M245" s="2">
        <v>3</v>
      </c>
      <c r="N245" s="2">
        <v>2</v>
      </c>
      <c r="O245" s="7" t="s">
        <v>22</v>
      </c>
      <c r="P245" s="2" t="s">
        <v>151</v>
      </c>
      <c r="Q245" s="6" t="s">
        <v>42</v>
      </c>
      <c r="R245" s="11"/>
      <c r="S245" s="6"/>
    </row>
    <row r="246" spans="1:19" x14ac:dyDescent="0.35">
      <c r="A246" t="s">
        <v>231</v>
      </c>
      <c r="B246" s="2" t="s">
        <v>192</v>
      </c>
      <c r="C246" s="2" t="s">
        <v>240</v>
      </c>
      <c r="D246" s="2">
        <v>3</v>
      </c>
      <c r="E246" s="1">
        <v>29</v>
      </c>
      <c r="F246" s="21"/>
      <c r="G246" s="7"/>
      <c r="I246" s="2">
        <v>69</v>
      </c>
      <c r="J246" s="7"/>
      <c r="K246" s="2" t="s">
        <v>12</v>
      </c>
      <c r="L246" s="2">
        <v>2</v>
      </c>
      <c r="M246" s="2">
        <v>4</v>
      </c>
      <c r="N246" s="2">
        <v>2</v>
      </c>
      <c r="O246" s="7" t="s">
        <v>45</v>
      </c>
      <c r="P246" s="7" t="s">
        <v>45</v>
      </c>
      <c r="Q246" s="6" t="s">
        <v>42</v>
      </c>
      <c r="R246" s="11"/>
    </row>
    <row r="247" spans="1:19" x14ac:dyDescent="0.35">
      <c r="A247" t="s">
        <v>231</v>
      </c>
      <c r="B247" s="2" t="s">
        <v>192</v>
      </c>
      <c r="C247" s="2" t="s">
        <v>240</v>
      </c>
      <c r="D247" s="2">
        <v>3</v>
      </c>
      <c r="E247" s="1">
        <v>30</v>
      </c>
      <c r="F247" s="21"/>
      <c r="G247" s="7"/>
      <c r="I247" s="2">
        <v>69</v>
      </c>
      <c r="J247" s="7"/>
      <c r="K247" s="2" t="s">
        <v>12</v>
      </c>
      <c r="L247" s="2">
        <v>0</v>
      </c>
      <c r="M247" s="2">
        <v>2</v>
      </c>
      <c r="N247" s="2">
        <v>2</v>
      </c>
      <c r="O247" s="7" t="s">
        <v>22</v>
      </c>
      <c r="P247" s="2" t="s">
        <v>151</v>
      </c>
      <c r="Q247" s="6" t="s">
        <v>42</v>
      </c>
      <c r="R247" s="11"/>
    </row>
    <row r="248" spans="1:19" x14ac:dyDescent="0.35">
      <c r="A248" t="s">
        <v>231</v>
      </c>
      <c r="B248" s="2" t="s">
        <v>192</v>
      </c>
      <c r="C248" s="2" t="s">
        <v>240</v>
      </c>
      <c r="D248" s="2">
        <v>3</v>
      </c>
      <c r="E248" s="1">
        <v>31</v>
      </c>
      <c r="F248" s="21"/>
      <c r="G248" s="7"/>
      <c r="I248" s="2">
        <v>70</v>
      </c>
      <c r="J248" s="7"/>
      <c r="K248" s="2" t="s">
        <v>12</v>
      </c>
      <c r="L248" s="2">
        <v>1</v>
      </c>
      <c r="M248" s="2">
        <v>3</v>
      </c>
      <c r="N248" s="2">
        <v>2</v>
      </c>
      <c r="O248" s="7" t="s">
        <v>22</v>
      </c>
      <c r="P248" s="2" t="s">
        <v>151</v>
      </c>
      <c r="Q248" s="6" t="s">
        <v>42</v>
      </c>
      <c r="R248" s="11"/>
    </row>
    <row r="249" spans="1:19" x14ac:dyDescent="0.35">
      <c r="A249" t="s">
        <v>231</v>
      </c>
      <c r="B249" s="2" t="s">
        <v>192</v>
      </c>
      <c r="C249" s="2" t="s">
        <v>240</v>
      </c>
      <c r="D249" s="2">
        <v>3</v>
      </c>
      <c r="E249" s="1">
        <v>32</v>
      </c>
      <c r="F249" s="21"/>
      <c r="G249" s="7"/>
      <c r="I249" s="2">
        <v>71</v>
      </c>
      <c r="J249" s="7"/>
      <c r="K249" s="2" t="s">
        <v>12</v>
      </c>
      <c r="L249" s="2">
        <v>1</v>
      </c>
      <c r="M249" s="2">
        <v>3</v>
      </c>
      <c r="N249" s="2">
        <v>2</v>
      </c>
      <c r="O249" s="7" t="s">
        <v>22</v>
      </c>
      <c r="P249" s="2" t="s">
        <v>151</v>
      </c>
      <c r="Q249" s="6" t="s">
        <v>42</v>
      </c>
      <c r="R249" s="11"/>
    </row>
    <row r="250" spans="1:19" x14ac:dyDescent="0.35">
      <c r="A250" t="s">
        <v>231</v>
      </c>
      <c r="B250" s="2" t="s">
        <v>192</v>
      </c>
      <c r="C250" s="2" t="s">
        <v>240</v>
      </c>
      <c r="D250" s="2">
        <v>3</v>
      </c>
      <c r="E250" s="1">
        <v>33</v>
      </c>
      <c r="F250" s="21"/>
      <c r="G250" s="7"/>
      <c r="I250" s="2">
        <v>71</v>
      </c>
      <c r="J250" s="7"/>
      <c r="K250" s="2" t="s">
        <v>12</v>
      </c>
      <c r="L250" s="2">
        <v>0</v>
      </c>
      <c r="M250" s="2">
        <v>3</v>
      </c>
      <c r="N250" s="2">
        <v>3</v>
      </c>
      <c r="O250" s="7" t="s">
        <v>22</v>
      </c>
      <c r="P250" s="2" t="s">
        <v>151</v>
      </c>
      <c r="Q250" s="6" t="s">
        <v>42</v>
      </c>
      <c r="R250" s="11"/>
    </row>
    <row r="251" spans="1:19" x14ac:dyDescent="0.35">
      <c r="A251" t="s">
        <v>231</v>
      </c>
      <c r="B251" s="2" t="s">
        <v>192</v>
      </c>
      <c r="C251" s="2" t="s">
        <v>240</v>
      </c>
      <c r="D251" s="2">
        <v>3</v>
      </c>
      <c r="E251" s="1">
        <v>34</v>
      </c>
      <c r="F251" s="21"/>
      <c r="G251" s="7"/>
      <c r="I251" s="2">
        <v>72</v>
      </c>
      <c r="J251" s="7"/>
      <c r="K251" s="2" t="s">
        <v>12</v>
      </c>
      <c r="L251" s="2">
        <v>1</v>
      </c>
      <c r="M251" s="2">
        <v>4</v>
      </c>
      <c r="N251" s="2">
        <v>3</v>
      </c>
      <c r="O251" s="7" t="s">
        <v>22</v>
      </c>
      <c r="P251" s="2" t="s">
        <v>151</v>
      </c>
      <c r="Q251" s="6" t="s">
        <v>42</v>
      </c>
      <c r="R251" s="11"/>
    </row>
    <row r="252" spans="1:19" x14ac:dyDescent="0.35">
      <c r="A252" t="s">
        <v>231</v>
      </c>
      <c r="B252" s="2" t="s">
        <v>192</v>
      </c>
      <c r="C252" s="2" t="s">
        <v>240</v>
      </c>
      <c r="D252" s="2">
        <v>3</v>
      </c>
      <c r="E252" s="1">
        <v>35</v>
      </c>
      <c r="F252" s="21"/>
      <c r="G252" s="7"/>
      <c r="I252" s="2">
        <v>73</v>
      </c>
      <c r="J252" s="7"/>
      <c r="K252" s="2" t="s">
        <v>12</v>
      </c>
      <c r="L252" s="2">
        <v>1</v>
      </c>
      <c r="M252" s="2">
        <v>3</v>
      </c>
      <c r="N252" s="2">
        <v>2</v>
      </c>
      <c r="O252" s="7" t="s">
        <v>22</v>
      </c>
      <c r="P252" s="2" t="s">
        <v>151</v>
      </c>
      <c r="Q252" s="6" t="s">
        <v>42</v>
      </c>
      <c r="R252" s="11"/>
    </row>
    <row r="253" spans="1:19" x14ac:dyDescent="0.35">
      <c r="A253" t="s">
        <v>231</v>
      </c>
      <c r="B253" s="2" t="s">
        <v>192</v>
      </c>
      <c r="C253" s="2" t="s">
        <v>240</v>
      </c>
      <c r="D253" s="2">
        <v>3</v>
      </c>
      <c r="E253" s="1">
        <v>36</v>
      </c>
      <c r="F253" s="21"/>
      <c r="G253" s="7"/>
      <c r="I253" s="2">
        <v>74</v>
      </c>
      <c r="J253" s="7"/>
      <c r="K253" s="2" t="s">
        <v>12</v>
      </c>
      <c r="L253" s="2">
        <v>2</v>
      </c>
      <c r="M253" s="2">
        <v>4</v>
      </c>
      <c r="N253" s="2">
        <v>2</v>
      </c>
      <c r="O253" s="7" t="s">
        <v>45</v>
      </c>
      <c r="P253" s="7" t="s">
        <v>45</v>
      </c>
      <c r="Q253" s="6" t="s">
        <v>42</v>
      </c>
      <c r="R253" s="11"/>
    </row>
    <row r="254" spans="1:19" x14ac:dyDescent="0.35">
      <c r="A254" t="s">
        <v>231</v>
      </c>
      <c r="B254" s="2" t="s">
        <v>192</v>
      </c>
      <c r="C254" s="2" t="s">
        <v>240</v>
      </c>
      <c r="D254" s="2">
        <v>3</v>
      </c>
      <c r="E254" s="1">
        <v>37</v>
      </c>
      <c r="F254" s="21"/>
      <c r="G254" s="7"/>
      <c r="I254" s="2">
        <v>75</v>
      </c>
      <c r="J254" s="7"/>
      <c r="K254" s="2" t="s">
        <v>12</v>
      </c>
      <c r="L254" s="2">
        <v>0</v>
      </c>
      <c r="M254" s="2">
        <v>3</v>
      </c>
      <c r="N254" s="2">
        <v>3</v>
      </c>
      <c r="O254" s="7" t="s">
        <v>22</v>
      </c>
      <c r="P254" s="2" t="s">
        <v>151</v>
      </c>
      <c r="Q254" s="6" t="s">
        <v>42</v>
      </c>
      <c r="R254" s="11"/>
    </row>
    <row r="255" spans="1:19" x14ac:dyDescent="0.35">
      <c r="A255" t="s">
        <v>231</v>
      </c>
      <c r="B255" s="2" t="s">
        <v>192</v>
      </c>
      <c r="C255" s="2" t="s">
        <v>240</v>
      </c>
      <c r="D255" s="2">
        <v>3</v>
      </c>
      <c r="E255" s="1">
        <v>38</v>
      </c>
      <c r="F255" s="21"/>
      <c r="G255" s="7"/>
      <c r="I255" s="2">
        <v>75</v>
      </c>
      <c r="J255" s="7"/>
      <c r="K255" s="2" t="s">
        <v>12</v>
      </c>
      <c r="L255" s="2">
        <v>0</v>
      </c>
      <c r="M255" s="2">
        <v>3</v>
      </c>
      <c r="N255" s="2">
        <v>3</v>
      </c>
      <c r="O255" s="7" t="s">
        <v>22</v>
      </c>
      <c r="P255" s="2" t="s">
        <v>151</v>
      </c>
      <c r="Q255" s="6" t="s">
        <v>42</v>
      </c>
      <c r="R255" s="11"/>
    </row>
    <row r="256" spans="1:19" x14ac:dyDescent="0.35">
      <c r="A256" t="s">
        <v>231</v>
      </c>
      <c r="B256" s="2" t="s">
        <v>192</v>
      </c>
      <c r="C256" s="2" t="s">
        <v>240</v>
      </c>
      <c r="D256" s="2">
        <v>3</v>
      </c>
      <c r="E256" s="1">
        <v>39</v>
      </c>
      <c r="F256" s="21"/>
      <c r="G256" s="7"/>
      <c r="I256" s="2">
        <v>75</v>
      </c>
      <c r="J256" s="7"/>
      <c r="K256" s="2" t="s">
        <v>12</v>
      </c>
      <c r="L256" s="2">
        <v>0</v>
      </c>
      <c r="M256" s="2">
        <v>3</v>
      </c>
      <c r="N256" s="2">
        <v>3</v>
      </c>
      <c r="O256" s="7" t="s">
        <v>22</v>
      </c>
      <c r="P256" s="2" t="s">
        <v>151</v>
      </c>
      <c r="Q256" s="6" t="s">
        <v>42</v>
      </c>
      <c r="R256" s="11"/>
    </row>
    <row r="257" spans="1:18" x14ac:dyDescent="0.35">
      <c r="A257" t="s">
        <v>231</v>
      </c>
      <c r="B257" s="2" t="s">
        <v>192</v>
      </c>
      <c r="C257" s="2" t="s">
        <v>240</v>
      </c>
      <c r="D257" s="2">
        <v>3</v>
      </c>
      <c r="E257" s="1">
        <v>40</v>
      </c>
      <c r="F257" s="21"/>
      <c r="G257" s="7"/>
      <c r="I257" s="2">
        <v>76</v>
      </c>
      <c r="J257" s="7"/>
      <c r="K257" s="2" t="s">
        <v>12</v>
      </c>
      <c r="L257" s="2">
        <v>1</v>
      </c>
      <c r="M257" s="2">
        <v>5</v>
      </c>
      <c r="N257" s="2">
        <v>4</v>
      </c>
      <c r="O257" s="7" t="s">
        <v>22</v>
      </c>
      <c r="P257" s="2" t="s">
        <v>151</v>
      </c>
      <c r="Q257" s="6" t="s">
        <v>42</v>
      </c>
      <c r="R257" s="11"/>
    </row>
    <row r="258" spans="1:18" x14ac:dyDescent="0.35">
      <c r="A258" t="s">
        <v>231</v>
      </c>
      <c r="B258" s="2" t="s">
        <v>192</v>
      </c>
      <c r="C258" s="2" t="s">
        <v>240</v>
      </c>
      <c r="D258" s="2">
        <v>3</v>
      </c>
      <c r="E258" s="1">
        <v>41</v>
      </c>
      <c r="F258" s="21"/>
      <c r="G258" s="7"/>
      <c r="I258" s="2">
        <v>77</v>
      </c>
      <c r="J258" s="7"/>
      <c r="K258" s="2" t="s">
        <v>12</v>
      </c>
      <c r="L258" s="2">
        <v>0</v>
      </c>
      <c r="M258" s="2">
        <v>3</v>
      </c>
      <c r="N258" s="2">
        <v>3</v>
      </c>
      <c r="O258" s="7" t="s">
        <v>22</v>
      </c>
      <c r="P258" s="2" t="s">
        <v>151</v>
      </c>
      <c r="Q258" s="6" t="s">
        <v>42</v>
      </c>
      <c r="R258" s="11"/>
    </row>
    <row r="259" spans="1:18" x14ac:dyDescent="0.35">
      <c r="A259" t="s">
        <v>234</v>
      </c>
      <c r="B259" s="2" t="s">
        <v>149</v>
      </c>
      <c r="C259" s="2" t="s">
        <v>244</v>
      </c>
      <c r="D259" s="13">
        <f t="shared" ref="D259:D274" si="15">9*4</f>
        <v>36</v>
      </c>
      <c r="E259" s="1" t="s">
        <v>71</v>
      </c>
      <c r="G259" s="2">
        <v>5</v>
      </c>
      <c r="H259" s="2">
        <v>1</v>
      </c>
      <c r="I259" s="5">
        <f t="shared" ref="I259:I274" si="16">G259*12+H259</f>
        <v>61</v>
      </c>
      <c r="J259" s="2" t="s">
        <v>10</v>
      </c>
      <c r="K259" s="2" t="s">
        <v>12</v>
      </c>
      <c r="L259" s="2">
        <v>15</v>
      </c>
      <c r="M259" s="2">
        <v>2</v>
      </c>
      <c r="N259" s="5">
        <f t="shared" ref="N259:N287" si="17">L259-M259</f>
        <v>13</v>
      </c>
      <c r="O259" s="2" t="s">
        <v>22</v>
      </c>
      <c r="P259" s="2" t="s">
        <v>151</v>
      </c>
      <c r="Q259" t="s">
        <v>43</v>
      </c>
      <c r="R259" s="10" t="s">
        <v>187</v>
      </c>
    </row>
    <row r="260" spans="1:18" x14ac:dyDescent="0.35">
      <c r="A260" t="s">
        <v>234</v>
      </c>
      <c r="B260" s="2" t="s">
        <v>149</v>
      </c>
      <c r="C260" s="2" t="s">
        <v>244</v>
      </c>
      <c r="D260" s="13">
        <f t="shared" si="15"/>
        <v>36</v>
      </c>
      <c r="E260" s="1" t="s">
        <v>73</v>
      </c>
      <c r="G260" s="2">
        <v>4</v>
      </c>
      <c r="H260" s="2">
        <v>6</v>
      </c>
      <c r="I260" s="5">
        <f t="shared" si="16"/>
        <v>54</v>
      </c>
      <c r="J260" s="2" t="s">
        <v>10</v>
      </c>
      <c r="K260" s="2" t="s">
        <v>14</v>
      </c>
      <c r="L260" s="2">
        <v>16</v>
      </c>
      <c r="M260" s="2">
        <v>0</v>
      </c>
      <c r="N260" s="5">
        <f t="shared" si="17"/>
        <v>16</v>
      </c>
      <c r="O260" s="2" t="s">
        <v>22</v>
      </c>
      <c r="P260" s="2" t="s">
        <v>178</v>
      </c>
      <c r="Q260" t="s">
        <v>43</v>
      </c>
    </row>
    <row r="261" spans="1:18" x14ac:dyDescent="0.35">
      <c r="A261" t="s">
        <v>234</v>
      </c>
      <c r="B261" s="2" t="s">
        <v>149</v>
      </c>
      <c r="C261" s="2" t="s">
        <v>244</v>
      </c>
      <c r="D261" s="13">
        <f t="shared" si="15"/>
        <v>36</v>
      </c>
      <c r="E261" s="1" t="s">
        <v>72</v>
      </c>
      <c r="G261" s="2">
        <v>4</v>
      </c>
      <c r="H261" s="2">
        <v>1</v>
      </c>
      <c r="I261" s="5">
        <f t="shared" si="16"/>
        <v>49</v>
      </c>
      <c r="J261" s="2" t="s">
        <v>10</v>
      </c>
      <c r="K261" s="2" t="s">
        <v>12</v>
      </c>
      <c r="L261" s="2">
        <v>23</v>
      </c>
      <c r="M261" s="2">
        <v>3</v>
      </c>
      <c r="N261" s="5">
        <f t="shared" si="17"/>
        <v>20</v>
      </c>
      <c r="O261" s="2" t="s">
        <v>22</v>
      </c>
      <c r="P261" s="2" t="s">
        <v>178</v>
      </c>
      <c r="Q261" t="s">
        <v>43</v>
      </c>
    </row>
    <row r="262" spans="1:18" x14ac:dyDescent="0.35">
      <c r="A262" t="s">
        <v>234</v>
      </c>
      <c r="B262" s="2" t="s">
        <v>149</v>
      </c>
      <c r="C262" s="2" t="s">
        <v>244</v>
      </c>
      <c r="D262" s="13">
        <f t="shared" si="15"/>
        <v>36</v>
      </c>
      <c r="E262" s="1" t="s">
        <v>74</v>
      </c>
      <c r="G262" s="2">
        <v>4</v>
      </c>
      <c r="H262" s="2">
        <v>5</v>
      </c>
      <c r="I262" s="5">
        <f t="shared" si="16"/>
        <v>53</v>
      </c>
      <c r="J262" s="2" t="s">
        <v>9</v>
      </c>
      <c r="K262" s="2" t="s">
        <v>46</v>
      </c>
      <c r="L262" s="2">
        <v>19</v>
      </c>
      <c r="M262" s="2">
        <v>12</v>
      </c>
      <c r="N262" s="5">
        <f t="shared" si="17"/>
        <v>7</v>
      </c>
      <c r="O262" s="2" t="s">
        <v>22</v>
      </c>
      <c r="P262" s="2" t="s">
        <v>151</v>
      </c>
      <c r="Q262" t="s">
        <v>43</v>
      </c>
    </row>
    <row r="263" spans="1:18" x14ac:dyDescent="0.35">
      <c r="A263" t="s">
        <v>234</v>
      </c>
      <c r="B263" s="2" t="s">
        <v>149</v>
      </c>
      <c r="C263" s="2" t="s">
        <v>244</v>
      </c>
      <c r="D263" s="13">
        <f t="shared" si="15"/>
        <v>36</v>
      </c>
      <c r="E263" s="1" t="s">
        <v>75</v>
      </c>
      <c r="G263" s="2">
        <v>5</v>
      </c>
      <c r="H263" s="2">
        <v>3</v>
      </c>
      <c r="I263" s="5">
        <f t="shared" si="16"/>
        <v>63</v>
      </c>
      <c r="J263" s="2" t="s">
        <v>9</v>
      </c>
      <c r="K263" s="2" t="s">
        <v>12</v>
      </c>
      <c r="L263" s="2">
        <v>18</v>
      </c>
      <c r="M263" s="2">
        <v>5</v>
      </c>
      <c r="N263" s="5">
        <f t="shared" si="17"/>
        <v>13</v>
      </c>
      <c r="O263" s="2" t="s">
        <v>22</v>
      </c>
      <c r="P263" s="2" t="s">
        <v>151</v>
      </c>
      <c r="Q263" t="s">
        <v>43</v>
      </c>
    </row>
    <row r="264" spans="1:18" x14ac:dyDescent="0.35">
      <c r="A264" t="s">
        <v>234</v>
      </c>
      <c r="B264" s="2" t="s">
        <v>149</v>
      </c>
      <c r="C264" s="2" t="s">
        <v>244</v>
      </c>
      <c r="D264" s="13">
        <f t="shared" si="15"/>
        <v>36</v>
      </c>
      <c r="E264" s="1" t="s">
        <v>76</v>
      </c>
      <c r="G264" s="2">
        <v>5</v>
      </c>
      <c r="H264" s="2">
        <v>9</v>
      </c>
      <c r="I264" s="5">
        <f t="shared" si="16"/>
        <v>69</v>
      </c>
      <c r="J264" s="2" t="s">
        <v>10</v>
      </c>
      <c r="K264" s="2" t="s">
        <v>12</v>
      </c>
      <c r="L264" s="2">
        <v>13</v>
      </c>
      <c r="M264" s="2">
        <v>1</v>
      </c>
      <c r="N264" s="5">
        <f t="shared" si="17"/>
        <v>12</v>
      </c>
      <c r="O264" s="2" t="s">
        <v>22</v>
      </c>
      <c r="P264" s="2" t="s">
        <v>178</v>
      </c>
      <c r="Q264" t="s">
        <v>43</v>
      </c>
    </row>
    <row r="265" spans="1:18" x14ac:dyDescent="0.35">
      <c r="A265" t="s">
        <v>234</v>
      </c>
      <c r="B265" s="2" t="s">
        <v>149</v>
      </c>
      <c r="C265" s="2" t="s">
        <v>244</v>
      </c>
      <c r="D265" s="13">
        <f t="shared" si="15"/>
        <v>36</v>
      </c>
      <c r="E265" s="1" t="s">
        <v>77</v>
      </c>
      <c r="G265" s="2">
        <v>5</v>
      </c>
      <c r="H265" s="2">
        <v>0</v>
      </c>
      <c r="I265" s="5">
        <f t="shared" si="16"/>
        <v>60</v>
      </c>
      <c r="J265" s="2" t="s">
        <v>10</v>
      </c>
      <c r="K265" s="2" t="s">
        <v>14</v>
      </c>
      <c r="L265" s="2">
        <v>13</v>
      </c>
      <c r="M265" s="2">
        <v>2</v>
      </c>
      <c r="N265" s="5">
        <f t="shared" si="17"/>
        <v>11</v>
      </c>
      <c r="O265" s="2" t="s">
        <v>22</v>
      </c>
      <c r="P265" s="2" t="s">
        <v>151</v>
      </c>
      <c r="Q265" t="s">
        <v>43</v>
      </c>
    </row>
    <row r="266" spans="1:18" x14ac:dyDescent="0.35">
      <c r="A266" t="s">
        <v>234</v>
      </c>
      <c r="B266" s="2" t="s">
        <v>149</v>
      </c>
      <c r="C266" s="2" t="s">
        <v>244</v>
      </c>
      <c r="D266" s="13">
        <f t="shared" si="15"/>
        <v>36</v>
      </c>
      <c r="E266" s="1" t="s">
        <v>78</v>
      </c>
      <c r="G266" s="2">
        <v>7</v>
      </c>
      <c r="H266" s="2">
        <v>1</v>
      </c>
      <c r="I266" s="5">
        <f t="shared" si="16"/>
        <v>85</v>
      </c>
      <c r="J266" s="2" t="s">
        <v>9</v>
      </c>
      <c r="K266" s="2" t="s">
        <v>14</v>
      </c>
      <c r="L266" s="2">
        <v>15</v>
      </c>
      <c r="M266" s="2">
        <v>3</v>
      </c>
      <c r="N266" s="5">
        <f t="shared" si="17"/>
        <v>12</v>
      </c>
      <c r="O266" s="2" t="s">
        <v>22</v>
      </c>
      <c r="P266" s="2" t="s">
        <v>151</v>
      </c>
      <c r="Q266" t="s">
        <v>43</v>
      </c>
    </row>
    <row r="267" spans="1:18" x14ac:dyDescent="0.35">
      <c r="A267" t="s">
        <v>234</v>
      </c>
      <c r="B267" s="2" t="s">
        <v>149</v>
      </c>
      <c r="C267" s="2" t="s">
        <v>244</v>
      </c>
      <c r="D267" s="13">
        <f t="shared" si="15"/>
        <v>36</v>
      </c>
      <c r="E267" s="1" t="s">
        <v>79</v>
      </c>
      <c r="G267" s="2">
        <v>7</v>
      </c>
      <c r="H267" s="2">
        <v>7</v>
      </c>
      <c r="I267" s="5">
        <f t="shared" si="16"/>
        <v>91</v>
      </c>
      <c r="J267" s="2" t="s">
        <v>9</v>
      </c>
      <c r="K267" s="2" t="s">
        <v>14</v>
      </c>
      <c r="L267" s="2">
        <v>6</v>
      </c>
      <c r="M267" s="2">
        <v>0</v>
      </c>
      <c r="N267" s="5">
        <f t="shared" si="17"/>
        <v>6</v>
      </c>
      <c r="O267" s="2" t="s">
        <v>22</v>
      </c>
      <c r="P267" s="2" t="s">
        <v>178</v>
      </c>
      <c r="Q267" t="s">
        <v>43</v>
      </c>
    </row>
    <row r="268" spans="1:18" x14ac:dyDescent="0.35">
      <c r="A268" t="s">
        <v>234</v>
      </c>
      <c r="B268" s="2" t="s">
        <v>149</v>
      </c>
      <c r="C268" s="2" t="s">
        <v>244</v>
      </c>
      <c r="D268" s="13">
        <f t="shared" si="15"/>
        <v>36</v>
      </c>
      <c r="E268" s="1" t="s">
        <v>80</v>
      </c>
      <c r="G268" s="2">
        <v>7</v>
      </c>
      <c r="H268" s="2">
        <v>8</v>
      </c>
      <c r="I268" s="5">
        <f t="shared" si="16"/>
        <v>92</v>
      </c>
      <c r="J268" s="2" t="s">
        <v>10</v>
      </c>
      <c r="K268" s="2" t="s">
        <v>12</v>
      </c>
      <c r="L268" s="2">
        <v>19</v>
      </c>
      <c r="M268" s="2">
        <v>10</v>
      </c>
      <c r="N268" s="5">
        <f t="shared" si="17"/>
        <v>9</v>
      </c>
      <c r="O268" s="2" t="s">
        <v>22</v>
      </c>
      <c r="P268" s="2" t="s">
        <v>151</v>
      </c>
      <c r="Q268" t="s">
        <v>43</v>
      </c>
    </row>
    <row r="269" spans="1:18" x14ac:dyDescent="0.35">
      <c r="A269" t="s">
        <v>234</v>
      </c>
      <c r="B269" s="2" t="s">
        <v>149</v>
      </c>
      <c r="C269" s="2" t="s">
        <v>244</v>
      </c>
      <c r="D269" s="13">
        <f t="shared" si="15"/>
        <v>36</v>
      </c>
      <c r="E269" s="1" t="s">
        <v>81</v>
      </c>
      <c r="G269" s="2">
        <v>4</v>
      </c>
      <c r="H269" s="2">
        <v>3</v>
      </c>
      <c r="I269" s="5">
        <f t="shared" si="16"/>
        <v>51</v>
      </c>
      <c r="J269" s="2" t="s">
        <v>9</v>
      </c>
      <c r="K269" s="2" t="s">
        <v>46</v>
      </c>
      <c r="L269" s="2">
        <v>17</v>
      </c>
      <c r="M269" s="2">
        <v>1</v>
      </c>
      <c r="N269" s="5">
        <f t="shared" si="17"/>
        <v>16</v>
      </c>
      <c r="O269" s="2" t="s">
        <v>22</v>
      </c>
      <c r="P269" s="2" t="s">
        <v>178</v>
      </c>
      <c r="Q269" t="s">
        <v>43</v>
      </c>
    </row>
    <row r="270" spans="1:18" x14ac:dyDescent="0.35">
      <c r="A270" t="s">
        <v>234</v>
      </c>
      <c r="B270" s="2" t="s">
        <v>149</v>
      </c>
      <c r="C270" s="2" t="s">
        <v>244</v>
      </c>
      <c r="D270" s="13">
        <f t="shared" si="15"/>
        <v>36</v>
      </c>
      <c r="E270" s="1" t="s">
        <v>82</v>
      </c>
      <c r="G270" s="2">
        <v>4</v>
      </c>
      <c r="H270" s="2">
        <v>4</v>
      </c>
      <c r="I270" s="5">
        <f t="shared" si="16"/>
        <v>52</v>
      </c>
      <c r="J270" s="2" t="s">
        <v>9</v>
      </c>
      <c r="K270" s="2" t="s">
        <v>12</v>
      </c>
      <c r="L270" s="2">
        <v>11</v>
      </c>
      <c r="M270" s="2">
        <v>1</v>
      </c>
      <c r="N270" s="5">
        <f t="shared" si="17"/>
        <v>10</v>
      </c>
      <c r="O270" s="2" t="s">
        <v>22</v>
      </c>
      <c r="P270" s="2" t="s">
        <v>178</v>
      </c>
      <c r="Q270" t="s">
        <v>43</v>
      </c>
    </row>
    <row r="271" spans="1:18" x14ac:dyDescent="0.35">
      <c r="A271" t="s">
        <v>234</v>
      </c>
      <c r="B271" s="2" t="s">
        <v>149</v>
      </c>
      <c r="C271" s="2" t="s">
        <v>244</v>
      </c>
      <c r="D271" s="13">
        <f t="shared" si="15"/>
        <v>36</v>
      </c>
      <c r="E271" s="1" t="s">
        <v>83</v>
      </c>
      <c r="G271" s="2">
        <v>7</v>
      </c>
      <c r="H271" s="2">
        <v>1</v>
      </c>
      <c r="I271" s="5">
        <f t="shared" si="16"/>
        <v>85</v>
      </c>
      <c r="J271" s="2" t="s">
        <v>9</v>
      </c>
      <c r="K271" s="2" t="s">
        <v>46</v>
      </c>
      <c r="L271" s="2">
        <v>14</v>
      </c>
      <c r="M271" s="2">
        <v>5</v>
      </c>
      <c r="N271" s="5">
        <f t="shared" si="17"/>
        <v>9</v>
      </c>
      <c r="O271" s="2" t="s">
        <v>22</v>
      </c>
      <c r="P271" s="2" t="s">
        <v>151</v>
      </c>
      <c r="Q271" t="s">
        <v>43</v>
      </c>
    </row>
    <row r="272" spans="1:18" x14ac:dyDescent="0.35">
      <c r="A272" t="s">
        <v>234</v>
      </c>
      <c r="B272" s="2" t="s">
        <v>149</v>
      </c>
      <c r="C272" s="2" t="s">
        <v>244</v>
      </c>
      <c r="D272" s="13">
        <f t="shared" si="15"/>
        <v>36</v>
      </c>
      <c r="E272" s="1" t="s">
        <v>84</v>
      </c>
      <c r="G272" s="2">
        <v>8</v>
      </c>
      <c r="H272" s="2">
        <v>0</v>
      </c>
      <c r="I272" s="5">
        <f t="shared" si="16"/>
        <v>96</v>
      </c>
      <c r="J272" s="2" t="s">
        <v>9</v>
      </c>
      <c r="K272" s="2" t="s">
        <v>14</v>
      </c>
      <c r="L272" s="2">
        <v>7</v>
      </c>
      <c r="M272" s="2">
        <v>1</v>
      </c>
      <c r="N272" s="5">
        <f t="shared" si="17"/>
        <v>6</v>
      </c>
      <c r="O272" s="2" t="s">
        <v>22</v>
      </c>
      <c r="P272" s="2" t="s">
        <v>178</v>
      </c>
      <c r="Q272" t="s">
        <v>43</v>
      </c>
    </row>
    <row r="273" spans="1:18" x14ac:dyDescent="0.35">
      <c r="A273" t="s">
        <v>234</v>
      </c>
      <c r="B273" s="2" t="s">
        <v>149</v>
      </c>
      <c r="C273" s="2" t="s">
        <v>244</v>
      </c>
      <c r="D273" s="13">
        <f t="shared" si="15"/>
        <v>36</v>
      </c>
      <c r="E273" s="1" t="s">
        <v>85</v>
      </c>
      <c r="G273" s="2">
        <v>6</v>
      </c>
      <c r="H273" s="2">
        <v>11</v>
      </c>
      <c r="I273" s="5">
        <f t="shared" si="16"/>
        <v>83</v>
      </c>
      <c r="J273" s="2" t="s">
        <v>10</v>
      </c>
      <c r="K273" s="2" t="s">
        <v>14</v>
      </c>
      <c r="L273" s="2">
        <v>16</v>
      </c>
      <c r="M273" s="2">
        <v>10</v>
      </c>
      <c r="N273" s="5">
        <f t="shared" si="17"/>
        <v>6</v>
      </c>
      <c r="O273" s="2" t="s">
        <v>22</v>
      </c>
      <c r="P273" s="2" t="s">
        <v>151</v>
      </c>
      <c r="Q273" t="s">
        <v>43</v>
      </c>
    </row>
    <row r="274" spans="1:18" x14ac:dyDescent="0.35">
      <c r="A274" t="s">
        <v>234</v>
      </c>
      <c r="B274" s="2" t="s">
        <v>149</v>
      </c>
      <c r="C274" s="2" t="s">
        <v>244</v>
      </c>
      <c r="D274" s="13">
        <f t="shared" si="15"/>
        <v>36</v>
      </c>
      <c r="E274" s="1" t="s">
        <v>86</v>
      </c>
      <c r="G274" s="2">
        <v>6</v>
      </c>
      <c r="H274" s="2">
        <v>1</v>
      </c>
      <c r="I274" s="5">
        <f t="shared" si="16"/>
        <v>73</v>
      </c>
      <c r="J274" s="2" t="s">
        <v>9</v>
      </c>
      <c r="K274" s="2" t="s">
        <v>12</v>
      </c>
      <c r="L274" s="2">
        <v>11</v>
      </c>
      <c r="M274" s="2">
        <v>1</v>
      </c>
      <c r="N274" s="5">
        <f t="shared" si="17"/>
        <v>10</v>
      </c>
      <c r="O274" s="2" t="s">
        <v>22</v>
      </c>
      <c r="P274" s="2" t="s">
        <v>178</v>
      </c>
      <c r="Q274" t="s">
        <v>43</v>
      </c>
    </row>
    <row r="275" spans="1:18" x14ac:dyDescent="0.35">
      <c r="A275" t="s">
        <v>233</v>
      </c>
      <c r="B275" s="2" t="s">
        <v>149</v>
      </c>
      <c r="C275" s="2" t="s">
        <v>242</v>
      </c>
      <c r="D275" s="2">
        <f t="shared" ref="D275:D286" si="18">12*4</f>
        <v>48</v>
      </c>
      <c r="E275" s="1" t="s">
        <v>196</v>
      </c>
      <c r="G275" s="2">
        <v>4.8</v>
      </c>
      <c r="I275" s="2">
        <f t="shared" ref="I275:I286" si="19">G275*12</f>
        <v>57.599999999999994</v>
      </c>
      <c r="J275" s="2" t="s">
        <v>10</v>
      </c>
      <c r="K275" s="2" t="s">
        <v>12</v>
      </c>
      <c r="L275" s="2">
        <v>2</v>
      </c>
      <c r="M275" s="2">
        <v>1</v>
      </c>
      <c r="N275" s="5">
        <f t="shared" si="17"/>
        <v>1</v>
      </c>
      <c r="O275" s="2" t="s">
        <v>22</v>
      </c>
      <c r="P275" s="2" t="s">
        <v>178</v>
      </c>
      <c r="Q275" t="s">
        <v>43</v>
      </c>
    </row>
    <row r="276" spans="1:18" x14ac:dyDescent="0.35">
      <c r="A276" t="s">
        <v>233</v>
      </c>
      <c r="B276" s="2" t="s">
        <v>149</v>
      </c>
      <c r="C276" s="2" t="s">
        <v>242</v>
      </c>
      <c r="D276" s="2">
        <f t="shared" si="18"/>
        <v>48</v>
      </c>
      <c r="E276" s="1" t="s">
        <v>197</v>
      </c>
      <c r="G276" s="2">
        <v>5.3</v>
      </c>
      <c r="I276" s="2">
        <f t="shared" si="19"/>
        <v>63.599999999999994</v>
      </c>
      <c r="J276" s="2" t="s">
        <v>9</v>
      </c>
      <c r="K276" s="2" t="s">
        <v>12</v>
      </c>
      <c r="L276" s="2">
        <v>10</v>
      </c>
      <c r="M276" s="2">
        <v>6</v>
      </c>
      <c r="N276" s="5">
        <f t="shared" si="17"/>
        <v>4</v>
      </c>
      <c r="O276" s="2" t="s">
        <v>22</v>
      </c>
      <c r="P276" s="2" t="s">
        <v>151</v>
      </c>
      <c r="Q276" t="s">
        <v>43</v>
      </c>
    </row>
    <row r="277" spans="1:18" x14ac:dyDescent="0.35">
      <c r="A277" t="s">
        <v>233</v>
      </c>
      <c r="B277" s="2" t="s">
        <v>149</v>
      </c>
      <c r="C277" s="2" t="s">
        <v>242</v>
      </c>
      <c r="D277" s="2">
        <f t="shared" si="18"/>
        <v>48</v>
      </c>
      <c r="E277" s="1" t="s">
        <v>198</v>
      </c>
      <c r="G277" s="2">
        <v>3.6</v>
      </c>
      <c r="I277" s="2">
        <f t="shared" si="19"/>
        <v>43.2</v>
      </c>
      <c r="J277" s="2" t="s">
        <v>10</v>
      </c>
      <c r="K277" s="2" t="s">
        <v>46</v>
      </c>
      <c r="L277" s="2">
        <v>4</v>
      </c>
      <c r="M277" s="2">
        <v>1</v>
      </c>
      <c r="N277" s="5">
        <f t="shared" si="17"/>
        <v>3</v>
      </c>
      <c r="O277" s="2" t="s">
        <v>22</v>
      </c>
      <c r="P277" s="2" t="s">
        <v>178</v>
      </c>
      <c r="Q277" t="s">
        <v>43</v>
      </c>
    </row>
    <row r="278" spans="1:18" x14ac:dyDescent="0.35">
      <c r="A278" t="s">
        <v>233</v>
      </c>
      <c r="B278" s="2" t="s">
        <v>149</v>
      </c>
      <c r="C278" s="2" t="s">
        <v>242</v>
      </c>
      <c r="D278" s="2">
        <f t="shared" si="18"/>
        <v>48</v>
      </c>
      <c r="E278" s="1" t="s">
        <v>199</v>
      </c>
      <c r="G278" s="2">
        <v>16</v>
      </c>
      <c r="I278" s="2">
        <f t="shared" si="19"/>
        <v>192</v>
      </c>
      <c r="J278" s="2" t="s">
        <v>9</v>
      </c>
      <c r="K278" s="2" t="s">
        <v>12</v>
      </c>
      <c r="L278" s="2">
        <v>15</v>
      </c>
      <c r="M278" s="2">
        <v>8</v>
      </c>
      <c r="N278" s="5">
        <f t="shared" si="17"/>
        <v>7</v>
      </c>
      <c r="O278" s="2" t="s">
        <v>22</v>
      </c>
      <c r="P278" s="2" t="s">
        <v>151</v>
      </c>
      <c r="Q278" t="s">
        <v>43</v>
      </c>
    </row>
    <row r="279" spans="1:18" x14ac:dyDescent="0.35">
      <c r="A279" t="s">
        <v>233</v>
      </c>
      <c r="B279" s="2" t="s">
        <v>149</v>
      </c>
      <c r="C279" s="2" t="s">
        <v>242</v>
      </c>
      <c r="D279" s="2">
        <f t="shared" si="18"/>
        <v>48</v>
      </c>
      <c r="E279" s="1" t="s">
        <v>200</v>
      </c>
      <c r="G279" s="2">
        <v>6.1</v>
      </c>
      <c r="I279" s="2">
        <f t="shared" si="19"/>
        <v>73.199999999999989</v>
      </c>
      <c r="J279" s="2" t="s">
        <v>10</v>
      </c>
      <c r="K279" s="2" t="s">
        <v>12</v>
      </c>
      <c r="L279" s="2">
        <v>5</v>
      </c>
      <c r="M279" s="2">
        <v>4</v>
      </c>
      <c r="N279" s="5">
        <f t="shared" si="17"/>
        <v>1</v>
      </c>
      <c r="O279" s="2" t="s">
        <v>45</v>
      </c>
      <c r="P279" s="2" t="s">
        <v>45</v>
      </c>
      <c r="Q279" t="s">
        <v>43</v>
      </c>
    </row>
    <row r="280" spans="1:18" x14ac:dyDescent="0.35">
      <c r="A280" t="s">
        <v>233</v>
      </c>
      <c r="B280" s="2" t="s">
        <v>149</v>
      </c>
      <c r="C280" s="2" t="s">
        <v>242</v>
      </c>
      <c r="D280" s="2">
        <f t="shared" si="18"/>
        <v>48</v>
      </c>
      <c r="E280" s="1" t="s">
        <v>201</v>
      </c>
      <c r="G280" s="2">
        <v>3.7</v>
      </c>
      <c r="I280" s="2">
        <f t="shared" si="19"/>
        <v>44.400000000000006</v>
      </c>
      <c r="J280" s="2" t="s">
        <v>10</v>
      </c>
      <c r="K280" s="2" t="s">
        <v>12</v>
      </c>
      <c r="L280" s="2">
        <v>14</v>
      </c>
      <c r="M280" s="2">
        <v>2</v>
      </c>
      <c r="N280" s="5">
        <f t="shared" si="17"/>
        <v>12</v>
      </c>
      <c r="O280" s="2" t="s">
        <v>22</v>
      </c>
      <c r="P280" s="2" t="s">
        <v>178</v>
      </c>
      <c r="Q280" t="s">
        <v>43</v>
      </c>
    </row>
    <row r="281" spans="1:18" x14ac:dyDescent="0.35">
      <c r="A281" t="s">
        <v>233</v>
      </c>
      <c r="B281" s="2" t="s">
        <v>149</v>
      </c>
      <c r="C281" s="2" t="s">
        <v>242</v>
      </c>
      <c r="D281" s="2">
        <f t="shared" si="18"/>
        <v>48</v>
      </c>
      <c r="E281" s="1" t="s">
        <v>202</v>
      </c>
      <c r="G281" s="2">
        <v>3.6</v>
      </c>
      <c r="I281" s="2">
        <f t="shared" si="19"/>
        <v>43.2</v>
      </c>
      <c r="J281" s="2" t="s">
        <v>9</v>
      </c>
      <c r="K281" s="2" t="s">
        <v>12</v>
      </c>
      <c r="L281" s="2">
        <v>14</v>
      </c>
      <c r="M281" s="2">
        <v>2</v>
      </c>
      <c r="N281" s="5">
        <f t="shared" si="17"/>
        <v>12</v>
      </c>
      <c r="O281" s="2" t="s">
        <v>22</v>
      </c>
      <c r="P281" s="2" t="s">
        <v>178</v>
      </c>
      <c r="Q281" t="s">
        <v>43</v>
      </c>
    </row>
    <row r="282" spans="1:18" x14ac:dyDescent="0.35">
      <c r="A282" t="s">
        <v>233</v>
      </c>
      <c r="B282" s="2" t="s">
        <v>149</v>
      </c>
      <c r="C282" s="2" t="s">
        <v>242</v>
      </c>
      <c r="D282" s="2">
        <f t="shared" si="18"/>
        <v>48</v>
      </c>
      <c r="E282" s="1" t="s">
        <v>203</v>
      </c>
      <c r="G282" s="2">
        <v>15.3</v>
      </c>
      <c r="I282" s="2">
        <f t="shared" si="19"/>
        <v>183.60000000000002</v>
      </c>
      <c r="J282" s="2" t="s">
        <v>10</v>
      </c>
      <c r="K282" s="2" t="s">
        <v>46</v>
      </c>
      <c r="L282" s="2">
        <v>4</v>
      </c>
      <c r="M282" s="2">
        <v>2</v>
      </c>
      <c r="N282" s="5">
        <f t="shared" si="17"/>
        <v>2</v>
      </c>
      <c r="O282" s="2" t="s">
        <v>22</v>
      </c>
      <c r="P282" s="2" t="s">
        <v>151</v>
      </c>
      <c r="Q282" t="s">
        <v>43</v>
      </c>
    </row>
    <row r="283" spans="1:18" x14ac:dyDescent="0.35">
      <c r="A283" t="s">
        <v>233</v>
      </c>
      <c r="B283" s="2" t="s">
        <v>149</v>
      </c>
      <c r="C283" s="2" t="s">
        <v>242</v>
      </c>
      <c r="D283" s="2">
        <f t="shared" si="18"/>
        <v>48</v>
      </c>
      <c r="E283" s="1" t="s">
        <v>204</v>
      </c>
      <c r="G283" s="2">
        <v>7.4</v>
      </c>
      <c r="I283" s="2">
        <f t="shared" si="19"/>
        <v>88.800000000000011</v>
      </c>
      <c r="J283" s="2" t="s">
        <v>9</v>
      </c>
      <c r="K283" s="2" t="s">
        <v>12</v>
      </c>
      <c r="L283" s="2">
        <v>18</v>
      </c>
      <c r="M283" s="2">
        <v>2</v>
      </c>
      <c r="N283" s="5">
        <f t="shared" si="17"/>
        <v>16</v>
      </c>
      <c r="O283" s="2" t="s">
        <v>22</v>
      </c>
      <c r="P283" s="2" t="s">
        <v>151</v>
      </c>
      <c r="Q283" t="s">
        <v>43</v>
      </c>
    </row>
    <row r="284" spans="1:18" x14ac:dyDescent="0.35">
      <c r="A284" t="s">
        <v>233</v>
      </c>
      <c r="B284" s="2" t="s">
        <v>149</v>
      </c>
      <c r="C284" s="2" t="s">
        <v>242</v>
      </c>
      <c r="D284" s="2">
        <f t="shared" si="18"/>
        <v>48</v>
      </c>
      <c r="E284" s="1" t="s">
        <v>205</v>
      </c>
      <c r="G284" s="2">
        <v>4.0999999999999996</v>
      </c>
      <c r="I284" s="2">
        <f t="shared" si="19"/>
        <v>49.199999999999996</v>
      </c>
      <c r="J284" s="2" t="s">
        <v>9</v>
      </c>
      <c r="K284" s="2" t="s">
        <v>46</v>
      </c>
      <c r="L284" s="2">
        <v>21</v>
      </c>
      <c r="M284" s="2">
        <v>18</v>
      </c>
      <c r="N284" s="5">
        <f t="shared" si="17"/>
        <v>3</v>
      </c>
      <c r="O284" s="2" t="s">
        <v>45</v>
      </c>
      <c r="P284" s="2" t="s">
        <v>45</v>
      </c>
      <c r="Q284" t="s">
        <v>43</v>
      </c>
    </row>
    <row r="285" spans="1:18" x14ac:dyDescent="0.35">
      <c r="A285" t="s">
        <v>233</v>
      </c>
      <c r="B285" s="2" t="s">
        <v>149</v>
      </c>
      <c r="C285" s="2" t="s">
        <v>242</v>
      </c>
      <c r="D285" s="2">
        <f t="shared" si="18"/>
        <v>48</v>
      </c>
      <c r="E285" s="1" t="s">
        <v>206</v>
      </c>
      <c r="G285" s="2">
        <v>4.0999999999999996</v>
      </c>
      <c r="I285" s="2">
        <f t="shared" si="19"/>
        <v>49.199999999999996</v>
      </c>
      <c r="J285" s="2" t="s">
        <v>10</v>
      </c>
      <c r="K285" s="2" t="s">
        <v>12</v>
      </c>
      <c r="L285" s="2">
        <v>15</v>
      </c>
      <c r="M285" s="2">
        <v>2</v>
      </c>
      <c r="N285" s="5">
        <f t="shared" si="17"/>
        <v>13</v>
      </c>
      <c r="O285" s="2" t="s">
        <v>22</v>
      </c>
      <c r="P285" s="2" t="s">
        <v>178</v>
      </c>
      <c r="Q285" t="s">
        <v>43</v>
      </c>
    </row>
    <row r="286" spans="1:18" x14ac:dyDescent="0.35">
      <c r="A286" t="s">
        <v>233</v>
      </c>
      <c r="B286" s="2" t="s">
        <v>149</v>
      </c>
      <c r="C286" s="2" t="s">
        <v>242</v>
      </c>
      <c r="D286" s="2">
        <f t="shared" si="18"/>
        <v>48</v>
      </c>
      <c r="E286" s="1" t="s">
        <v>207</v>
      </c>
      <c r="G286" s="2">
        <v>9.1</v>
      </c>
      <c r="I286" s="2">
        <f t="shared" si="19"/>
        <v>109.19999999999999</v>
      </c>
      <c r="J286" s="2" t="s">
        <v>9</v>
      </c>
      <c r="K286" s="2" t="s">
        <v>14</v>
      </c>
      <c r="L286" s="2">
        <v>3</v>
      </c>
      <c r="M286" s="2">
        <v>0</v>
      </c>
      <c r="N286" s="5">
        <f t="shared" si="17"/>
        <v>3</v>
      </c>
      <c r="O286" s="2" t="s">
        <v>22</v>
      </c>
      <c r="P286" s="2" t="s">
        <v>178</v>
      </c>
      <c r="Q286" t="s">
        <v>43</v>
      </c>
    </row>
    <row r="287" spans="1:18" x14ac:dyDescent="0.35">
      <c r="A287" t="s">
        <v>222</v>
      </c>
      <c r="B287" s="2" t="s">
        <v>149</v>
      </c>
      <c r="C287" s="23" t="s">
        <v>242</v>
      </c>
      <c r="D287" s="2">
        <f t="shared" ref="D287:D299" si="20">6*4</f>
        <v>24</v>
      </c>
      <c r="E287" s="1">
        <v>1</v>
      </c>
      <c r="G287" s="2">
        <v>7</v>
      </c>
      <c r="H287" s="2">
        <v>2</v>
      </c>
      <c r="I287" s="5">
        <f t="shared" ref="I287:I307" si="21">G287*12+H287</f>
        <v>86</v>
      </c>
      <c r="K287" s="2" t="s">
        <v>14</v>
      </c>
      <c r="L287" s="2">
        <v>4</v>
      </c>
      <c r="M287" s="2">
        <v>0</v>
      </c>
      <c r="N287" s="5">
        <f t="shared" si="17"/>
        <v>4</v>
      </c>
      <c r="O287" s="2" t="s">
        <v>22</v>
      </c>
      <c r="P287" s="2" t="s">
        <v>178</v>
      </c>
      <c r="Q287" t="s">
        <v>43</v>
      </c>
      <c r="R287" s="10" t="s">
        <v>188</v>
      </c>
    </row>
    <row r="288" spans="1:18" x14ac:dyDescent="0.35">
      <c r="A288" t="s">
        <v>222</v>
      </c>
      <c r="B288" s="2" t="s">
        <v>149</v>
      </c>
      <c r="C288" s="23" t="s">
        <v>242</v>
      </c>
      <c r="D288" s="2">
        <f t="shared" si="20"/>
        <v>24</v>
      </c>
      <c r="E288" s="1">
        <v>2</v>
      </c>
      <c r="F288" s="2" t="s">
        <v>69</v>
      </c>
      <c r="G288" s="2">
        <v>11</v>
      </c>
      <c r="H288" s="2">
        <v>5</v>
      </c>
      <c r="I288" s="5">
        <f t="shared" si="21"/>
        <v>137</v>
      </c>
      <c r="K288" s="2" t="s">
        <v>14</v>
      </c>
      <c r="L288" s="2">
        <v>4</v>
      </c>
      <c r="O288" s="2" t="s">
        <v>49</v>
      </c>
      <c r="P288" s="2" t="s">
        <v>49</v>
      </c>
      <c r="Q288" t="s">
        <v>43</v>
      </c>
    </row>
    <row r="289" spans="1:18" x14ac:dyDescent="0.35">
      <c r="A289" t="s">
        <v>222</v>
      </c>
      <c r="B289" s="2" t="s">
        <v>149</v>
      </c>
      <c r="C289" s="23" t="s">
        <v>242</v>
      </c>
      <c r="D289" s="2">
        <f t="shared" si="20"/>
        <v>24</v>
      </c>
      <c r="E289" s="1">
        <v>3</v>
      </c>
      <c r="G289" s="2">
        <v>8</v>
      </c>
      <c r="H289" s="2">
        <v>0</v>
      </c>
      <c r="I289" s="5">
        <f t="shared" si="21"/>
        <v>96</v>
      </c>
      <c r="K289" s="2" t="s">
        <v>12</v>
      </c>
      <c r="L289" s="2">
        <v>9</v>
      </c>
      <c r="M289" s="2">
        <v>4</v>
      </c>
      <c r="N289" s="5">
        <f>L289-M289</f>
        <v>5</v>
      </c>
      <c r="O289" s="2" t="s">
        <v>45</v>
      </c>
      <c r="P289" s="2" t="s">
        <v>45</v>
      </c>
      <c r="Q289" t="s">
        <v>43</v>
      </c>
    </row>
    <row r="290" spans="1:18" x14ac:dyDescent="0.35">
      <c r="A290" t="s">
        <v>222</v>
      </c>
      <c r="B290" s="2" t="s">
        <v>149</v>
      </c>
      <c r="C290" s="23" t="s">
        <v>242</v>
      </c>
      <c r="D290" s="2">
        <f t="shared" si="20"/>
        <v>24</v>
      </c>
      <c r="E290" s="1">
        <v>4</v>
      </c>
      <c r="G290" s="2">
        <v>7</v>
      </c>
      <c r="H290" s="2">
        <v>0</v>
      </c>
      <c r="I290" s="5">
        <f t="shared" si="21"/>
        <v>84</v>
      </c>
      <c r="K290" s="2" t="s">
        <v>12</v>
      </c>
      <c r="L290" s="2">
        <v>4</v>
      </c>
      <c r="M290" s="2">
        <v>2</v>
      </c>
      <c r="N290" s="5">
        <f>L290-M290</f>
        <v>2</v>
      </c>
      <c r="O290" s="2" t="s">
        <v>45</v>
      </c>
      <c r="P290" s="2" t="s">
        <v>45</v>
      </c>
      <c r="Q290" t="s">
        <v>43</v>
      </c>
    </row>
    <row r="291" spans="1:18" x14ac:dyDescent="0.35">
      <c r="A291" t="s">
        <v>222</v>
      </c>
      <c r="B291" s="2" t="s">
        <v>149</v>
      </c>
      <c r="C291" s="23" t="s">
        <v>242</v>
      </c>
      <c r="D291" s="2">
        <f t="shared" si="20"/>
        <v>24</v>
      </c>
      <c r="E291" s="1">
        <v>5</v>
      </c>
      <c r="G291" s="2">
        <v>6</v>
      </c>
      <c r="H291" s="2">
        <v>3</v>
      </c>
      <c r="I291" s="5">
        <f t="shared" si="21"/>
        <v>75</v>
      </c>
      <c r="K291" s="2" t="s">
        <v>70</v>
      </c>
      <c r="L291" s="2">
        <v>3</v>
      </c>
      <c r="M291" s="2">
        <v>1</v>
      </c>
      <c r="N291" s="5">
        <f>L291-M291</f>
        <v>2</v>
      </c>
      <c r="O291" s="2" t="s">
        <v>22</v>
      </c>
      <c r="P291" s="2" t="s">
        <v>178</v>
      </c>
      <c r="Q291" t="s">
        <v>43</v>
      </c>
      <c r="R291" s="10" t="s">
        <v>186</v>
      </c>
    </row>
    <row r="292" spans="1:18" x14ac:dyDescent="0.35">
      <c r="A292" t="s">
        <v>222</v>
      </c>
      <c r="B292" s="2" t="s">
        <v>149</v>
      </c>
      <c r="C292" s="23" t="s">
        <v>242</v>
      </c>
      <c r="D292" s="2">
        <f t="shared" si="20"/>
        <v>24</v>
      </c>
      <c r="E292" s="1">
        <v>6</v>
      </c>
      <c r="G292" s="2">
        <v>12</v>
      </c>
      <c r="H292" s="2">
        <v>6</v>
      </c>
      <c r="I292" s="5">
        <f t="shared" si="21"/>
        <v>150</v>
      </c>
      <c r="K292" s="2" t="s">
        <v>12</v>
      </c>
      <c r="L292" s="2">
        <v>11</v>
      </c>
      <c r="M292" s="2">
        <v>5</v>
      </c>
      <c r="N292" s="5">
        <f>L292-M292</f>
        <v>6</v>
      </c>
      <c r="O292" s="2" t="s">
        <v>22</v>
      </c>
      <c r="P292" s="2" t="s">
        <v>151</v>
      </c>
      <c r="Q292" t="s">
        <v>43</v>
      </c>
    </row>
    <row r="293" spans="1:18" x14ac:dyDescent="0.35">
      <c r="A293" t="s">
        <v>222</v>
      </c>
      <c r="B293" s="2" t="s">
        <v>149</v>
      </c>
      <c r="C293" s="23" t="s">
        <v>242</v>
      </c>
      <c r="D293" s="2">
        <f t="shared" si="20"/>
        <v>24</v>
      </c>
      <c r="E293" s="1">
        <v>7</v>
      </c>
      <c r="G293" s="2">
        <v>4</v>
      </c>
      <c r="H293" s="2">
        <v>6</v>
      </c>
      <c r="I293" s="5">
        <f t="shared" si="21"/>
        <v>54</v>
      </c>
      <c r="K293" s="2" t="s">
        <v>12</v>
      </c>
      <c r="L293" s="2">
        <v>13</v>
      </c>
      <c r="M293" s="2">
        <v>7</v>
      </c>
      <c r="N293" s="5">
        <f>L293-M293</f>
        <v>6</v>
      </c>
      <c r="O293" s="2" t="s">
        <v>22</v>
      </c>
      <c r="P293" s="2" t="s">
        <v>151</v>
      </c>
      <c r="Q293" t="s">
        <v>43</v>
      </c>
    </row>
    <row r="294" spans="1:18" x14ac:dyDescent="0.35">
      <c r="A294" t="s">
        <v>222</v>
      </c>
      <c r="B294" s="2" t="s">
        <v>149</v>
      </c>
      <c r="C294" s="23" t="s">
        <v>242</v>
      </c>
      <c r="D294" s="2">
        <f t="shared" si="20"/>
        <v>24</v>
      </c>
      <c r="E294" s="1">
        <v>8</v>
      </c>
      <c r="F294" s="20" t="s">
        <v>68</v>
      </c>
      <c r="G294" s="2">
        <v>10</v>
      </c>
      <c r="H294" s="2">
        <v>11</v>
      </c>
      <c r="I294" s="5">
        <f t="shared" si="21"/>
        <v>131</v>
      </c>
      <c r="K294" s="2" t="s">
        <v>14</v>
      </c>
      <c r="L294" s="2">
        <v>2</v>
      </c>
      <c r="M294" s="2">
        <v>1</v>
      </c>
      <c r="O294" s="2" t="s">
        <v>49</v>
      </c>
      <c r="P294" s="2" t="s">
        <v>49</v>
      </c>
      <c r="Q294" t="s">
        <v>43</v>
      </c>
    </row>
    <row r="295" spans="1:18" x14ac:dyDescent="0.35">
      <c r="A295" t="s">
        <v>222</v>
      </c>
      <c r="B295" s="2" t="s">
        <v>149</v>
      </c>
      <c r="C295" s="23" t="s">
        <v>242</v>
      </c>
      <c r="D295" s="2">
        <f t="shared" si="20"/>
        <v>24</v>
      </c>
      <c r="E295" s="1">
        <v>9</v>
      </c>
      <c r="G295" s="2">
        <v>12</v>
      </c>
      <c r="H295" s="2">
        <v>5</v>
      </c>
      <c r="I295" s="5">
        <f t="shared" si="21"/>
        <v>149</v>
      </c>
      <c r="K295" s="2" t="s">
        <v>46</v>
      </c>
      <c r="L295" s="2">
        <v>5</v>
      </c>
      <c r="M295" s="2">
        <v>1</v>
      </c>
      <c r="N295" s="5">
        <f>L295-M295</f>
        <v>4</v>
      </c>
      <c r="O295" s="2" t="s">
        <v>22</v>
      </c>
      <c r="P295" s="2" t="s">
        <v>151</v>
      </c>
      <c r="Q295" t="s">
        <v>43</v>
      </c>
    </row>
    <row r="296" spans="1:18" x14ac:dyDescent="0.35">
      <c r="A296" t="s">
        <v>222</v>
      </c>
      <c r="B296" s="2" t="s">
        <v>149</v>
      </c>
      <c r="C296" s="23" t="s">
        <v>242</v>
      </c>
      <c r="D296" s="2">
        <f t="shared" si="20"/>
        <v>24</v>
      </c>
      <c r="E296" s="1">
        <v>10</v>
      </c>
      <c r="G296" s="2">
        <v>9</v>
      </c>
      <c r="H296" s="2">
        <v>11</v>
      </c>
      <c r="I296" s="5">
        <f t="shared" si="21"/>
        <v>119</v>
      </c>
      <c r="K296" s="2" t="s">
        <v>46</v>
      </c>
      <c r="L296" s="2">
        <v>6</v>
      </c>
      <c r="M296" s="2">
        <v>0</v>
      </c>
      <c r="N296" s="5">
        <f>L296-M296</f>
        <v>6</v>
      </c>
      <c r="O296" s="2" t="s">
        <v>22</v>
      </c>
      <c r="P296" s="2" t="s">
        <v>178</v>
      </c>
      <c r="Q296" t="s">
        <v>43</v>
      </c>
    </row>
    <row r="297" spans="1:18" x14ac:dyDescent="0.35">
      <c r="A297" t="s">
        <v>222</v>
      </c>
      <c r="B297" s="2" t="s">
        <v>149</v>
      </c>
      <c r="C297" s="23" t="s">
        <v>242</v>
      </c>
      <c r="D297" s="2">
        <f t="shared" si="20"/>
        <v>24</v>
      </c>
      <c r="E297" s="1">
        <v>11</v>
      </c>
      <c r="G297" s="2">
        <v>10</v>
      </c>
      <c r="H297" s="2">
        <v>0</v>
      </c>
      <c r="I297" s="5">
        <f t="shared" si="21"/>
        <v>120</v>
      </c>
      <c r="K297" s="2" t="s">
        <v>12</v>
      </c>
      <c r="L297" s="2">
        <v>7</v>
      </c>
      <c r="M297" s="2">
        <v>2</v>
      </c>
      <c r="N297" s="5">
        <f>L297-M297</f>
        <v>5</v>
      </c>
      <c r="O297" s="2" t="s">
        <v>22</v>
      </c>
      <c r="P297" s="2" t="s">
        <v>151</v>
      </c>
      <c r="Q297" t="s">
        <v>43</v>
      </c>
    </row>
    <row r="298" spans="1:18" x14ac:dyDescent="0.35">
      <c r="A298" t="s">
        <v>222</v>
      </c>
      <c r="B298" s="2" t="s">
        <v>149</v>
      </c>
      <c r="C298" s="23" t="s">
        <v>242</v>
      </c>
      <c r="D298" s="2">
        <f t="shared" si="20"/>
        <v>24</v>
      </c>
      <c r="E298" s="1">
        <v>12</v>
      </c>
      <c r="F298" s="20" t="s">
        <v>68</v>
      </c>
      <c r="G298" s="2">
        <v>11</v>
      </c>
      <c r="H298" s="2">
        <v>3</v>
      </c>
      <c r="I298" s="5">
        <f t="shared" si="21"/>
        <v>135</v>
      </c>
      <c r="K298" s="2" t="s">
        <v>12</v>
      </c>
      <c r="L298" s="2">
        <v>1</v>
      </c>
      <c r="M298" s="2">
        <v>0</v>
      </c>
      <c r="O298" s="2" t="s">
        <v>49</v>
      </c>
      <c r="P298" s="2" t="s">
        <v>49</v>
      </c>
      <c r="Q298" t="s">
        <v>43</v>
      </c>
    </row>
    <row r="299" spans="1:18" x14ac:dyDescent="0.35">
      <c r="A299" t="s">
        <v>222</v>
      </c>
      <c r="B299" s="2" t="s">
        <v>149</v>
      </c>
      <c r="C299" s="23" t="s">
        <v>242</v>
      </c>
      <c r="D299" s="2">
        <f t="shared" si="20"/>
        <v>24</v>
      </c>
      <c r="E299" s="1">
        <v>13</v>
      </c>
      <c r="F299" s="2" t="s">
        <v>69</v>
      </c>
      <c r="G299" s="2">
        <v>10</v>
      </c>
      <c r="H299" s="2">
        <v>2</v>
      </c>
      <c r="I299" s="5">
        <f t="shared" si="21"/>
        <v>122</v>
      </c>
      <c r="K299" s="2" t="s">
        <v>46</v>
      </c>
      <c r="M299" s="2">
        <v>2</v>
      </c>
      <c r="O299" s="2" t="s">
        <v>49</v>
      </c>
      <c r="P299" s="2" t="s">
        <v>49</v>
      </c>
      <c r="Q299" t="s">
        <v>43</v>
      </c>
    </row>
    <row r="300" spans="1:18" x14ac:dyDescent="0.35">
      <c r="A300" t="s">
        <v>235</v>
      </c>
      <c r="B300" s="2" t="s">
        <v>149</v>
      </c>
      <c r="C300" s="2" t="s">
        <v>242</v>
      </c>
      <c r="D300" s="13">
        <f t="shared" ref="D300:D305" si="22">9*4</f>
        <v>36</v>
      </c>
      <c r="E300" s="1">
        <v>1</v>
      </c>
      <c r="G300" s="2">
        <v>7</v>
      </c>
      <c r="H300" s="2">
        <v>7</v>
      </c>
      <c r="I300" s="5">
        <f t="shared" si="21"/>
        <v>91</v>
      </c>
      <c r="J300" s="2" t="s">
        <v>9</v>
      </c>
      <c r="K300" s="2" t="s">
        <v>14</v>
      </c>
      <c r="L300" s="2">
        <v>6</v>
      </c>
      <c r="M300" s="2">
        <v>0</v>
      </c>
      <c r="N300" s="5">
        <f t="shared" ref="N300:N305" si="23">L300-M300</f>
        <v>6</v>
      </c>
      <c r="O300" s="2" t="s">
        <v>22</v>
      </c>
      <c r="P300" s="2" t="s">
        <v>178</v>
      </c>
      <c r="Q300" t="s">
        <v>42</v>
      </c>
    </row>
    <row r="301" spans="1:18" x14ac:dyDescent="0.35">
      <c r="A301" t="s">
        <v>235</v>
      </c>
      <c r="B301" s="2" t="s">
        <v>149</v>
      </c>
      <c r="C301" s="2" t="s">
        <v>242</v>
      </c>
      <c r="D301" s="13">
        <f t="shared" si="22"/>
        <v>36</v>
      </c>
      <c r="E301" s="1">
        <v>2</v>
      </c>
      <c r="G301" s="2">
        <v>7</v>
      </c>
      <c r="H301" s="2">
        <v>8</v>
      </c>
      <c r="I301" s="5">
        <f t="shared" si="21"/>
        <v>92</v>
      </c>
      <c r="J301" s="2" t="s">
        <v>10</v>
      </c>
      <c r="K301" s="2" t="s">
        <v>12</v>
      </c>
      <c r="L301" s="2">
        <v>16</v>
      </c>
      <c r="M301" s="2">
        <v>9</v>
      </c>
      <c r="N301" s="5">
        <f t="shared" si="23"/>
        <v>7</v>
      </c>
      <c r="O301" s="2" t="s">
        <v>22</v>
      </c>
      <c r="P301" s="2" t="s">
        <v>151</v>
      </c>
      <c r="Q301" t="s">
        <v>42</v>
      </c>
    </row>
    <row r="302" spans="1:18" x14ac:dyDescent="0.35">
      <c r="A302" t="s">
        <v>235</v>
      </c>
      <c r="B302" s="2" t="s">
        <v>149</v>
      </c>
      <c r="C302" s="2" t="s">
        <v>242</v>
      </c>
      <c r="D302" s="13">
        <f t="shared" si="22"/>
        <v>36</v>
      </c>
      <c r="E302" s="1">
        <v>3</v>
      </c>
      <c r="F302" s="20" t="s">
        <v>47</v>
      </c>
      <c r="G302" s="2">
        <v>8</v>
      </c>
      <c r="H302" s="2">
        <v>1</v>
      </c>
      <c r="I302" s="5">
        <f t="shared" si="21"/>
        <v>97</v>
      </c>
      <c r="J302" s="2" t="s">
        <v>9</v>
      </c>
      <c r="K302" s="2" t="s">
        <v>14</v>
      </c>
      <c r="L302" s="2">
        <v>3</v>
      </c>
      <c r="M302" s="2">
        <v>2</v>
      </c>
      <c r="N302" s="5">
        <f t="shared" si="23"/>
        <v>1</v>
      </c>
      <c r="O302" s="2" t="s">
        <v>49</v>
      </c>
      <c r="P302" s="2" t="s">
        <v>49</v>
      </c>
      <c r="Q302" t="s">
        <v>42</v>
      </c>
    </row>
    <row r="303" spans="1:18" x14ac:dyDescent="0.35">
      <c r="A303" t="s">
        <v>235</v>
      </c>
      <c r="B303" s="2" t="s">
        <v>149</v>
      </c>
      <c r="C303" s="2" t="s">
        <v>242</v>
      </c>
      <c r="D303" s="13">
        <f t="shared" si="22"/>
        <v>36</v>
      </c>
      <c r="E303" s="1">
        <v>4</v>
      </c>
      <c r="F303" s="20" t="s">
        <v>47</v>
      </c>
      <c r="G303" s="2">
        <v>8</v>
      </c>
      <c r="H303" s="2">
        <v>7</v>
      </c>
      <c r="I303" s="5">
        <f t="shared" si="21"/>
        <v>103</v>
      </c>
      <c r="J303" s="2" t="s">
        <v>9</v>
      </c>
      <c r="K303" s="2" t="s">
        <v>14</v>
      </c>
      <c r="L303" s="2">
        <v>0</v>
      </c>
      <c r="M303" s="2">
        <v>0</v>
      </c>
      <c r="N303" s="5">
        <f t="shared" si="23"/>
        <v>0</v>
      </c>
      <c r="O303" s="2" t="s">
        <v>49</v>
      </c>
      <c r="P303" s="2" t="s">
        <v>49</v>
      </c>
      <c r="Q303" t="s">
        <v>42</v>
      </c>
    </row>
    <row r="304" spans="1:18" x14ac:dyDescent="0.35">
      <c r="A304" t="s">
        <v>235</v>
      </c>
      <c r="B304" s="2" t="s">
        <v>149</v>
      </c>
      <c r="C304" s="2" t="s">
        <v>242</v>
      </c>
      <c r="D304" s="13">
        <f t="shared" si="22"/>
        <v>36</v>
      </c>
      <c r="E304" s="1">
        <v>5</v>
      </c>
      <c r="G304" s="2">
        <v>8</v>
      </c>
      <c r="H304" s="2">
        <v>8</v>
      </c>
      <c r="I304" s="5">
        <f t="shared" si="21"/>
        <v>104</v>
      </c>
      <c r="J304" s="2" t="s">
        <v>10</v>
      </c>
      <c r="K304" s="2" t="s">
        <v>12</v>
      </c>
      <c r="L304" s="2">
        <v>8</v>
      </c>
      <c r="M304" s="2">
        <v>7</v>
      </c>
      <c r="N304" s="5">
        <f t="shared" si="23"/>
        <v>1</v>
      </c>
      <c r="O304" s="2" t="s">
        <v>45</v>
      </c>
      <c r="P304" s="2" t="s">
        <v>45</v>
      </c>
      <c r="Q304" t="s">
        <v>42</v>
      </c>
    </row>
    <row r="305" spans="1:18" x14ac:dyDescent="0.35">
      <c r="A305" t="s">
        <v>235</v>
      </c>
      <c r="B305" s="2" t="s">
        <v>149</v>
      </c>
      <c r="C305" s="2" t="s">
        <v>242</v>
      </c>
      <c r="D305" s="13">
        <f t="shared" si="22"/>
        <v>36</v>
      </c>
      <c r="E305" s="1">
        <v>6</v>
      </c>
      <c r="G305" s="2">
        <v>5</v>
      </c>
      <c r="H305" s="2">
        <v>8</v>
      </c>
      <c r="I305" s="5">
        <f t="shared" si="21"/>
        <v>68</v>
      </c>
      <c r="J305" s="2" t="s">
        <v>10</v>
      </c>
      <c r="K305" s="2" t="s">
        <v>14</v>
      </c>
      <c r="L305" s="2">
        <v>7</v>
      </c>
      <c r="M305" s="2">
        <v>5</v>
      </c>
      <c r="N305" s="5">
        <f t="shared" si="23"/>
        <v>2</v>
      </c>
      <c r="O305" s="2" t="s">
        <v>45</v>
      </c>
      <c r="P305" s="2" t="s">
        <v>45</v>
      </c>
      <c r="Q305" t="s">
        <v>42</v>
      </c>
    </row>
    <row r="306" spans="1:18" x14ac:dyDescent="0.35">
      <c r="A306" t="s">
        <v>236</v>
      </c>
      <c r="B306" s="2" t="s">
        <v>149</v>
      </c>
      <c r="C306" s="2" t="s">
        <v>240</v>
      </c>
      <c r="D306" s="2">
        <v>2</v>
      </c>
      <c r="E306" s="1" t="s">
        <v>95</v>
      </c>
      <c r="G306" s="2">
        <v>9</v>
      </c>
      <c r="H306" s="2">
        <v>2</v>
      </c>
      <c r="I306" s="5">
        <f t="shared" si="21"/>
        <v>110</v>
      </c>
      <c r="J306" s="2" t="s">
        <v>9</v>
      </c>
      <c r="K306" s="2" t="s">
        <v>14</v>
      </c>
      <c r="L306" s="3">
        <v>8.8888888888888733</v>
      </c>
      <c r="M306" s="3">
        <v>25.999999999999968</v>
      </c>
      <c r="N306" s="4">
        <f t="shared" ref="N306:N317" si="24">M306-L306</f>
        <v>17.111111111111093</v>
      </c>
      <c r="O306" s="2" t="s">
        <v>45</v>
      </c>
      <c r="P306" s="2" t="s">
        <v>45</v>
      </c>
      <c r="Q306" t="s">
        <v>148</v>
      </c>
      <c r="R306" s="10" t="s">
        <v>189</v>
      </c>
    </row>
    <row r="307" spans="1:18" x14ac:dyDescent="0.35">
      <c r="A307" t="s">
        <v>236</v>
      </c>
      <c r="B307" s="2" t="s">
        <v>149</v>
      </c>
      <c r="C307" s="2" t="s">
        <v>240</v>
      </c>
      <c r="D307" s="2">
        <v>2</v>
      </c>
      <c r="E307" s="1" t="s">
        <v>94</v>
      </c>
      <c r="G307" s="2">
        <v>6</v>
      </c>
      <c r="H307" s="2">
        <v>2</v>
      </c>
      <c r="I307" s="5">
        <f t="shared" si="21"/>
        <v>74</v>
      </c>
      <c r="J307" s="2" t="s">
        <v>9</v>
      </c>
      <c r="K307" s="2" t="s">
        <v>14</v>
      </c>
      <c r="L307" s="3">
        <v>23.449519230769269</v>
      </c>
      <c r="M307" s="3">
        <v>81.530448717948801</v>
      </c>
      <c r="N307" s="4">
        <f t="shared" si="24"/>
        <v>58.080929487179532</v>
      </c>
      <c r="O307" s="2" t="s">
        <v>22</v>
      </c>
      <c r="P307" s="2" t="s">
        <v>151</v>
      </c>
      <c r="Q307" t="s">
        <v>96</v>
      </c>
      <c r="R307" s="10" t="s">
        <v>17</v>
      </c>
    </row>
    <row r="308" spans="1:18" x14ac:dyDescent="0.35">
      <c r="A308" t="s">
        <v>237</v>
      </c>
      <c r="B308" s="2" t="s">
        <v>149</v>
      </c>
      <c r="C308" s="2" t="s">
        <v>241</v>
      </c>
      <c r="D308" s="2">
        <f t="shared" ref="D308:D317" si="25">3*4</f>
        <v>12</v>
      </c>
      <c r="E308" s="1">
        <v>1</v>
      </c>
      <c r="I308" s="2">
        <v>30</v>
      </c>
      <c r="J308" s="2" t="s">
        <v>10</v>
      </c>
      <c r="K308" s="2" t="s">
        <v>12</v>
      </c>
      <c r="L308" s="3">
        <v>30.271521135452002</v>
      </c>
      <c r="M308" s="3">
        <v>48.556214025045399</v>
      </c>
      <c r="N308" s="3">
        <f t="shared" si="24"/>
        <v>18.284692889593398</v>
      </c>
      <c r="O308" s="2" t="s">
        <v>22</v>
      </c>
      <c r="P308" s="2" t="s">
        <v>151</v>
      </c>
      <c r="Q308" t="s">
        <v>143</v>
      </c>
      <c r="R308" s="10" t="s">
        <v>189</v>
      </c>
    </row>
    <row r="309" spans="1:18" x14ac:dyDescent="0.35">
      <c r="A309" t="s">
        <v>237</v>
      </c>
      <c r="B309" s="2" t="s">
        <v>149</v>
      </c>
      <c r="C309" s="2" t="s">
        <v>241</v>
      </c>
      <c r="D309" s="2">
        <f t="shared" si="25"/>
        <v>12</v>
      </c>
      <c r="E309" s="1">
        <v>2</v>
      </c>
      <c r="I309" s="2">
        <v>24</v>
      </c>
      <c r="J309" s="2" t="s">
        <v>9</v>
      </c>
      <c r="K309" s="2" t="s">
        <v>12</v>
      </c>
      <c r="L309" s="3">
        <v>30.3540839885518</v>
      </c>
      <c r="M309" s="3">
        <v>50.807966889742403</v>
      </c>
      <c r="N309" s="3">
        <f t="shared" si="24"/>
        <v>20.453882901190603</v>
      </c>
      <c r="O309" s="2" t="s">
        <v>22</v>
      </c>
      <c r="P309" s="2" t="s">
        <v>178</v>
      </c>
      <c r="Q309" t="s">
        <v>143</v>
      </c>
      <c r="R309" s="10" t="s">
        <v>17</v>
      </c>
    </row>
    <row r="310" spans="1:18" x14ac:dyDescent="0.35">
      <c r="A310" t="s">
        <v>237</v>
      </c>
      <c r="B310" s="2" t="s">
        <v>149</v>
      </c>
      <c r="C310" s="2" t="s">
        <v>241</v>
      </c>
      <c r="D310" s="2">
        <f t="shared" si="25"/>
        <v>12</v>
      </c>
      <c r="E310" s="1">
        <v>3</v>
      </c>
      <c r="I310" s="2">
        <v>28</v>
      </c>
      <c r="J310" s="2" t="s">
        <v>9</v>
      </c>
      <c r="K310" s="2" t="s">
        <v>12</v>
      </c>
      <c r="L310" s="3">
        <v>30.364723531477001</v>
      </c>
      <c r="M310" s="3">
        <v>24.610007554075398</v>
      </c>
      <c r="N310" s="3">
        <f t="shared" si="24"/>
        <v>-5.7547159774016023</v>
      </c>
      <c r="O310" s="2" t="s">
        <v>45</v>
      </c>
      <c r="P310" s="2" t="s">
        <v>45</v>
      </c>
      <c r="Q310" t="s">
        <v>143</v>
      </c>
    </row>
    <row r="311" spans="1:18" x14ac:dyDescent="0.35">
      <c r="A311" t="s">
        <v>237</v>
      </c>
      <c r="B311" s="2" t="s">
        <v>149</v>
      </c>
      <c r="C311" s="2" t="s">
        <v>241</v>
      </c>
      <c r="D311" s="2">
        <f t="shared" si="25"/>
        <v>12</v>
      </c>
      <c r="E311" s="1">
        <v>4</v>
      </c>
      <c r="I311" s="2">
        <v>35</v>
      </c>
      <c r="J311" s="2" t="s">
        <v>10</v>
      </c>
      <c r="K311" s="2" t="s">
        <v>12</v>
      </c>
      <c r="L311" s="3">
        <v>54.418176595133403</v>
      </c>
      <c r="M311" s="3">
        <v>70.929470469948598</v>
      </c>
      <c r="N311" s="3">
        <f t="shared" si="24"/>
        <v>16.511293874815195</v>
      </c>
      <c r="O311" s="2" t="s">
        <v>22</v>
      </c>
      <c r="P311" s="2" t="s">
        <v>178</v>
      </c>
      <c r="Q311" t="s">
        <v>143</v>
      </c>
    </row>
    <row r="312" spans="1:18" x14ac:dyDescent="0.35">
      <c r="A312" t="s">
        <v>237</v>
      </c>
      <c r="B312" s="2" t="s">
        <v>149</v>
      </c>
      <c r="C312" s="2" t="s">
        <v>241</v>
      </c>
      <c r="D312" s="2">
        <f t="shared" si="25"/>
        <v>12</v>
      </c>
      <c r="E312" s="1">
        <v>5</v>
      </c>
      <c r="I312" s="2">
        <v>35</v>
      </c>
      <c r="J312" s="2" t="s">
        <v>9</v>
      </c>
      <c r="K312" s="2" t="s">
        <v>12</v>
      </c>
      <c r="L312" s="3">
        <v>58.318633031524897</v>
      </c>
      <c r="M312" s="3">
        <v>63.545627679834801</v>
      </c>
      <c r="N312" s="3">
        <f t="shared" si="24"/>
        <v>5.2269946483099048</v>
      </c>
      <c r="O312" s="2" t="s">
        <v>45</v>
      </c>
      <c r="P312" s="2" t="s">
        <v>45</v>
      </c>
      <c r="Q312" t="s">
        <v>143</v>
      </c>
    </row>
    <row r="313" spans="1:18" x14ac:dyDescent="0.35">
      <c r="A313" t="s">
        <v>237</v>
      </c>
      <c r="B313" s="2" t="s">
        <v>149</v>
      </c>
      <c r="C313" s="2" t="s">
        <v>241</v>
      </c>
      <c r="D313" s="2">
        <f t="shared" si="25"/>
        <v>12</v>
      </c>
      <c r="E313" s="1">
        <v>6</v>
      </c>
      <c r="I313" s="2">
        <v>18</v>
      </c>
      <c r="J313" s="2" t="s">
        <v>9</v>
      </c>
      <c r="K313" s="2" t="s">
        <v>12</v>
      </c>
      <c r="L313" s="3">
        <v>29.8370022023853</v>
      </c>
      <c r="M313" s="3">
        <v>52.4566704614369</v>
      </c>
      <c r="N313" s="3">
        <f t="shared" si="24"/>
        <v>22.619668259051601</v>
      </c>
      <c r="O313" s="2" t="s">
        <v>22</v>
      </c>
      <c r="P313" s="2" t="s">
        <v>178</v>
      </c>
      <c r="Q313" t="s">
        <v>143</v>
      </c>
    </row>
    <row r="314" spans="1:18" x14ac:dyDescent="0.35">
      <c r="A314" t="s">
        <v>237</v>
      </c>
      <c r="B314" s="2" t="s">
        <v>149</v>
      </c>
      <c r="C314" s="2" t="s">
        <v>241</v>
      </c>
      <c r="D314" s="2">
        <f t="shared" si="25"/>
        <v>12</v>
      </c>
      <c r="E314" s="1">
        <v>7</v>
      </c>
      <c r="I314" s="2">
        <v>21</v>
      </c>
      <c r="J314" s="2" t="s">
        <v>10</v>
      </c>
      <c r="K314" s="2" t="s">
        <v>12</v>
      </c>
      <c r="L314" s="3">
        <v>39.067869644319998</v>
      </c>
      <c r="M314" s="3">
        <v>51.437827830916298</v>
      </c>
      <c r="N314" s="3">
        <f t="shared" si="24"/>
        <v>12.3699581865963</v>
      </c>
      <c r="O314" s="2" t="s">
        <v>22</v>
      </c>
      <c r="P314" s="2" t="s">
        <v>178</v>
      </c>
      <c r="Q314" t="s">
        <v>143</v>
      </c>
    </row>
    <row r="315" spans="1:18" x14ac:dyDescent="0.35">
      <c r="A315" t="s">
        <v>237</v>
      </c>
      <c r="B315" s="2" t="s">
        <v>149</v>
      </c>
      <c r="C315" s="2" t="s">
        <v>241</v>
      </c>
      <c r="D315" s="2">
        <f t="shared" si="25"/>
        <v>12</v>
      </c>
      <c r="E315" s="1">
        <v>8</v>
      </c>
      <c r="I315" s="2">
        <v>27</v>
      </c>
      <c r="J315" s="2" t="s">
        <v>9</v>
      </c>
      <c r="K315" s="2" t="s">
        <v>12</v>
      </c>
      <c r="L315" s="3">
        <v>56.325208269052702</v>
      </c>
      <c r="M315" s="3">
        <v>67.518007426400899</v>
      </c>
      <c r="N315" s="3">
        <f t="shared" si="24"/>
        <v>11.192799157348198</v>
      </c>
      <c r="O315" s="2" t="s">
        <v>22</v>
      </c>
      <c r="P315" s="2" t="s">
        <v>178</v>
      </c>
      <c r="Q315" t="s">
        <v>143</v>
      </c>
    </row>
    <row r="316" spans="1:18" x14ac:dyDescent="0.35">
      <c r="A316" t="s">
        <v>237</v>
      </c>
      <c r="B316" s="2" t="s">
        <v>149</v>
      </c>
      <c r="C316" s="2" t="s">
        <v>241</v>
      </c>
      <c r="D316" s="2">
        <f t="shared" si="25"/>
        <v>12</v>
      </c>
      <c r="E316" s="1">
        <v>9</v>
      </c>
      <c r="I316" s="2">
        <v>31</v>
      </c>
      <c r="J316" s="2" t="s">
        <v>10</v>
      </c>
      <c r="K316" s="2" t="s">
        <v>12</v>
      </c>
      <c r="L316" s="3">
        <v>34.265179967868498</v>
      </c>
      <c r="M316" s="3">
        <v>56.4924618838374</v>
      </c>
      <c r="N316" s="3">
        <f t="shared" si="24"/>
        <v>22.227281915968902</v>
      </c>
      <c r="O316" s="2" t="s">
        <v>22</v>
      </c>
      <c r="P316" s="2" t="s">
        <v>151</v>
      </c>
      <c r="Q316" t="s">
        <v>143</v>
      </c>
    </row>
    <row r="317" spans="1:18" x14ac:dyDescent="0.35">
      <c r="A317" t="s">
        <v>237</v>
      </c>
      <c r="B317" s="2" t="s">
        <v>149</v>
      </c>
      <c r="C317" s="2" t="s">
        <v>241</v>
      </c>
      <c r="D317" s="2">
        <f t="shared" si="25"/>
        <v>12</v>
      </c>
      <c r="E317" s="1">
        <v>10</v>
      </c>
      <c r="I317" s="2">
        <v>25</v>
      </c>
      <c r="J317" s="2" t="s">
        <v>10</v>
      </c>
      <c r="K317" s="2" t="s">
        <v>12</v>
      </c>
      <c r="L317" s="3">
        <v>31.9798061475278</v>
      </c>
      <c r="M317" s="3">
        <v>56.571620083201203</v>
      </c>
      <c r="N317" s="3">
        <f t="shared" si="24"/>
        <v>24.591813935673404</v>
      </c>
      <c r="O317" s="2" t="s">
        <v>22</v>
      </c>
      <c r="P317" s="2" t="s">
        <v>178</v>
      </c>
      <c r="Q317" t="s">
        <v>143</v>
      </c>
    </row>
    <row r="318" spans="1:18" x14ac:dyDescent="0.35">
      <c r="A318" t="s">
        <v>238</v>
      </c>
      <c r="B318" s="2" t="s">
        <v>149</v>
      </c>
      <c r="C318" s="2" t="s">
        <v>242</v>
      </c>
      <c r="D318" s="13">
        <f t="shared" ref="D318:D324" si="26">9*4</f>
        <v>36</v>
      </c>
      <c r="E318" s="1" t="s">
        <v>87</v>
      </c>
      <c r="G318" s="2">
        <v>5</v>
      </c>
      <c r="H318" s="2">
        <v>1</v>
      </c>
      <c r="I318" s="5">
        <f t="shared" ref="I318:I324" si="27">G318*12+H318</f>
        <v>61</v>
      </c>
      <c r="J318" s="2" t="s">
        <v>10</v>
      </c>
      <c r="K318" s="2" t="s">
        <v>12</v>
      </c>
      <c r="L318" s="2">
        <v>11</v>
      </c>
      <c r="M318" s="2">
        <v>1</v>
      </c>
      <c r="N318" s="5">
        <f t="shared" ref="N318:N324" si="28">L318-M318</f>
        <v>10</v>
      </c>
      <c r="O318" s="2" t="s">
        <v>22</v>
      </c>
      <c r="P318" s="2" t="s">
        <v>178</v>
      </c>
      <c r="Q318" t="s">
        <v>43</v>
      </c>
      <c r="R318" s="10" t="s">
        <v>187</v>
      </c>
    </row>
    <row r="319" spans="1:18" x14ac:dyDescent="0.35">
      <c r="A319" t="s">
        <v>238</v>
      </c>
      <c r="B319" s="2" t="s">
        <v>149</v>
      </c>
      <c r="C319" s="2" t="s">
        <v>242</v>
      </c>
      <c r="D319" s="13">
        <f t="shared" si="26"/>
        <v>36</v>
      </c>
      <c r="E319" s="1" t="s">
        <v>89</v>
      </c>
      <c r="G319" s="2">
        <v>4</v>
      </c>
      <c r="H319" s="2">
        <v>6</v>
      </c>
      <c r="I319" s="5">
        <f t="shared" si="27"/>
        <v>54</v>
      </c>
      <c r="J319" s="2" t="s">
        <v>10</v>
      </c>
      <c r="K319" s="2" t="s">
        <v>14</v>
      </c>
      <c r="L319" s="2">
        <v>11</v>
      </c>
      <c r="M319" s="2">
        <v>0</v>
      </c>
      <c r="N319" s="5">
        <f t="shared" si="28"/>
        <v>11</v>
      </c>
      <c r="O319" s="2" t="s">
        <v>22</v>
      </c>
      <c r="P319" s="2" t="s">
        <v>178</v>
      </c>
      <c r="Q319" t="s">
        <v>43</v>
      </c>
    </row>
    <row r="320" spans="1:18" x14ac:dyDescent="0.35">
      <c r="A320" t="s">
        <v>238</v>
      </c>
      <c r="B320" s="2" t="s">
        <v>149</v>
      </c>
      <c r="C320" s="2" t="s">
        <v>242</v>
      </c>
      <c r="D320" s="13">
        <f t="shared" si="26"/>
        <v>36</v>
      </c>
      <c r="E320" s="1" t="s">
        <v>91</v>
      </c>
      <c r="G320" s="2">
        <v>4</v>
      </c>
      <c r="H320" s="2">
        <v>1</v>
      </c>
      <c r="I320" s="5">
        <f t="shared" si="27"/>
        <v>49</v>
      </c>
      <c r="J320" s="2" t="s">
        <v>10</v>
      </c>
      <c r="K320" s="2" t="s">
        <v>12</v>
      </c>
      <c r="L320" s="2">
        <v>16</v>
      </c>
      <c r="M320" s="2">
        <v>2</v>
      </c>
      <c r="N320" s="5">
        <f t="shared" si="28"/>
        <v>14</v>
      </c>
      <c r="O320" s="2" t="s">
        <v>22</v>
      </c>
      <c r="P320" s="2" t="s">
        <v>151</v>
      </c>
      <c r="Q320" t="s">
        <v>43</v>
      </c>
    </row>
    <row r="321" spans="1:18" x14ac:dyDescent="0.35">
      <c r="A321" t="s">
        <v>238</v>
      </c>
      <c r="B321" s="2" t="s">
        <v>149</v>
      </c>
      <c r="C321" s="2" t="s">
        <v>242</v>
      </c>
      <c r="D321" s="13">
        <f t="shared" si="26"/>
        <v>36</v>
      </c>
      <c r="E321" s="1" t="s">
        <v>90</v>
      </c>
      <c r="G321" s="2">
        <v>5</v>
      </c>
      <c r="H321" s="2">
        <v>3</v>
      </c>
      <c r="I321" s="5">
        <f t="shared" si="27"/>
        <v>63</v>
      </c>
      <c r="J321" s="2" t="s">
        <v>9</v>
      </c>
      <c r="K321" s="2" t="s">
        <v>12</v>
      </c>
      <c r="L321" s="2">
        <v>15</v>
      </c>
      <c r="M321" s="2">
        <v>4</v>
      </c>
      <c r="N321" s="5">
        <f t="shared" si="28"/>
        <v>11</v>
      </c>
      <c r="O321" s="2" t="s">
        <v>22</v>
      </c>
      <c r="P321" s="2" t="s">
        <v>151</v>
      </c>
      <c r="Q321" t="s">
        <v>43</v>
      </c>
    </row>
    <row r="322" spans="1:18" x14ac:dyDescent="0.35">
      <c r="A322" t="s">
        <v>238</v>
      </c>
      <c r="B322" s="2" t="s">
        <v>149</v>
      </c>
      <c r="C322" s="2" t="s">
        <v>242</v>
      </c>
      <c r="D322" s="13">
        <f t="shared" si="26"/>
        <v>36</v>
      </c>
      <c r="E322" s="1" t="s">
        <v>93</v>
      </c>
      <c r="F322" s="20" t="s">
        <v>47</v>
      </c>
      <c r="G322" s="2">
        <v>6</v>
      </c>
      <c r="H322" s="2">
        <v>2</v>
      </c>
      <c r="I322" s="5">
        <f t="shared" si="27"/>
        <v>74</v>
      </c>
      <c r="J322" s="2" t="s">
        <v>10</v>
      </c>
      <c r="K322" s="2" t="s">
        <v>12</v>
      </c>
      <c r="L322" s="2">
        <v>1</v>
      </c>
      <c r="M322" s="2">
        <v>1</v>
      </c>
      <c r="N322" s="5">
        <f t="shared" si="28"/>
        <v>0</v>
      </c>
      <c r="O322" s="2" t="s">
        <v>49</v>
      </c>
      <c r="P322" s="2" t="s">
        <v>49</v>
      </c>
      <c r="Q322" t="s">
        <v>43</v>
      </c>
    </row>
    <row r="323" spans="1:18" x14ac:dyDescent="0.35">
      <c r="A323" t="s">
        <v>238</v>
      </c>
      <c r="B323" s="2" t="s">
        <v>149</v>
      </c>
      <c r="C323" s="2" t="s">
        <v>242</v>
      </c>
      <c r="D323" s="13">
        <f t="shared" si="26"/>
        <v>36</v>
      </c>
      <c r="E323" s="1" t="s">
        <v>92</v>
      </c>
      <c r="G323" s="2">
        <v>5</v>
      </c>
      <c r="H323" s="2">
        <v>3</v>
      </c>
      <c r="I323" s="5">
        <f t="shared" si="27"/>
        <v>63</v>
      </c>
      <c r="J323" s="2" t="s">
        <v>9</v>
      </c>
      <c r="K323" s="2" t="s">
        <v>12</v>
      </c>
      <c r="L323" s="2">
        <v>6</v>
      </c>
      <c r="M323" s="2">
        <v>2</v>
      </c>
      <c r="N323" s="5">
        <f t="shared" si="28"/>
        <v>4</v>
      </c>
      <c r="O323" s="2" t="s">
        <v>22</v>
      </c>
      <c r="P323" s="2" t="s">
        <v>151</v>
      </c>
      <c r="Q323" t="s">
        <v>43</v>
      </c>
    </row>
    <row r="324" spans="1:18" x14ac:dyDescent="0.35">
      <c r="A324" t="s">
        <v>238</v>
      </c>
      <c r="B324" s="2" t="s">
        <v>149</v>
      </c>
      <c r="C324" s="2" t="s">
        <v>242</v>
      </c>
      <c r="D324" s="13">
        <f t="shared" si="26"/>
        <v>36</v>
      </c>
      <c r="E324" s="1" t="s">
        <v>88</v>
      </c>
      <c r="G324" s="2">
        <v>6</v>
      </c>
      <c r="H324" s="2">
        <v>0</v>
      </c>
      <c r="I324" s="5">
        <f t="shared" si="27"/>
        <v>72</v>
      </c>
      <c r="J324" s="2" t="s">
        <v>9</v>
      </c>
      <c r="K324" s="2" t="s">
        <v>14</v>
      </c>
      <c r="L324" s="2">
        <v>3</v>
      </c>
      <c r="M324" s="2">
        <v>1</v>
      </c>
      <c r="N324" s="5">
        <f t="shared" si="28"/>
        <v>2</v>
      </c>
      <c r="O324" s="2" t="s">
        <v>22</v>
      </c>
      <c r="P324" s="2" t="s">
        <v>178</v>
      </c>
      <c r="Q324" t="s">
        <v>43</v>
      </c>
    </row>
    <row r="325" spans="1:18" x14ac:dyDescent="0.35">
      <c r="A325" t="s">
        <v>239</v>
      </c>
      <c r="B325" s="2" t="s">
        <v>149</v>
      </c>
      <c r="C325" s="2" t="s">
        <v>245</v>
      </c>
      <c r="D325" s="2">
        <v>6</v>
      </c>
      <c r="E325" s="1">
        <v>1</v>
      </c>
      <c r="G325" s="2">
        <v>12</v>
      </c>
      <c r="H325" s="2">
        <v>0</v>
      </c>
      <c r="I325" s="5">
        <f t="shared" ref="I325:I337" si="29">G325*12+H325</f>
        <v>144</v>
      </c>
      <c r="J325" s="2" t="s">
        <v>9</v>
      </c>
      <c r="K325" s="2" t="s">
        <v>14</v>
      </c>
      <c r="L325" s="2">
        <v>71.099999999999994</v>
      </c>
      <c r="M325" s="2">
        <v>98.7</v>
      </c>
      <c r="N325" s="2">
        <f t="shared" ref="N325:N337" si="30">M325-L325</f>
        <v>27.600000000000009</v>
      </c>
      <c r="O325" s="2" t="s">
        <v>22</v>
      </c>
      <c r="P325" s="2" t="s">
        <v>178</v>
      </c>
      <c r="Q325" t="s">
        <v>41</v>
      </c>
      <c r="R325" s="10" t="s">
        <v>189</v>
      </c>
    </row>
    <row r="326" spans="1:18" x14ac:dyDescent="0.35">
      <c r="A326" t="s">
        <v>239</v>
      </c>
      <c r="B326" s="2" t="s">
        <v>149</v>
      </c>
      <c r="C326" s="2" t="s">
        <v>245</v>
      </c>
      <c r="D326" s="2">
        <v>6</v>
      </c>
      <c r="E326" s="1">
        <v>2</v>
      </c>
      <c r="G326" s="2">
        <v>10</v>
      </c>
      <c r="H326" s="2">
        <v>9</v>
      </c>
      <c r="I326" s="5">
        <f t="shared" si="29"/>
        <v>129</v>
      </c>
      <c r="J326" s="2" t="s">
        <v>9</v>
      </c>
      <c r="K326" s="2" t="s">
        <v>46</v>
      </c>
      <c r="L326" s="2">
        <v>75.8</v>
      </c>
      <c r="M326" s="2">
        <v>91.3</v>
      </c>
      <c r="N326" s="2">
        <f t="shared" si="30"/>
        <v>15.5</v>
      </c>
      <c r="O326" s="2" t="s">
        <v>22</v>
      </c>
      <c r="P326" s="2" t="s">
        <v>151</v>
      </c>
      <c r="Q326" t="s">
        <v>41</v>
      </c>
    </row>
    <row r="327" spans="1:18" x14ac:dyDescent="0.35">
      <c r="A327" t="s">
        <v>239</v>
      </c>
      <c r="B327" s="2" t="s">
        <v>149</v>
      </c>
      <c r="C327" s="2" t="s">
        <v>245</v>
      </c>
      <c r="D327" s="2">
        <v>6</v>
      </c>
      <c r="E327" s="1">
        <v>3</v>
      </c>
      <c r="G327" s="2">
        <v>8</v>
      </c>
      <c r="H327" s="2">
        <v>8</v>
      </c>
      <c r="I327" s="5">
        <f t="shared" si="29"/>
        <v>104</v>
      </c>
      <c r="J327" s="2" t="s">
        <v>10</v>
      </c>
      <c r="K327" s="2" t="s">
        <v>46</v>
      </c>
      <c r="L327" s="2">
        <v>79.900000000000006</v>
      </c>
      <c r="M327" s="2">
        <v>89.3</v>
      </c>
      <c r="N327" s="2">
        <f t="shared" si="30"/>
        <v>9.3999999999999915</v>
      </c>
      <c r="O327" s="2" t="s">
        <v>22</v>
      </c>
      <c r="P327" s="2" t="s">
        <v>151</v>
      </c>
      <c r="Q327" t="s">
        <v>41</v>
      </c>
    </row>
    <row r="328" spans="1:18" x14ac:dyDescent="0.35">
      <c r="A328" t="s">
        <v>239</v>
      </c>
      <c r="B328" s="2" t="s">
        <v>149</v>
      </c>
      <c r="C328" s="2" t="s">
        <v>245</v>
      </c>
      <c r="D328" s="2">
        <v>6</v>
      </c>
      <c r="E328" s="1">
        <v>4</v>
      </c>
      <c r="G328" s="2">
        <v>7</v>
      </c>
      <c r="H328" s="2">
        <v>11</v>
      </c>
      <c r="I328" s="5">
        <f t="shared" si="29"/>
        <v>95</v>
      </c>
      <c r="J328" s="2" t="s">
        <v>9</v>
      </c>
      <c r="K328" s="2" t="s">
        <v>46</v>
      </c>
      <c r="L328" s="2">
        <v>30.9</v>
      </c>
      <c r="M328" s="2">
        <v>37.799999999999997</v>
      </c>
      <c r="N328" s="2">
        <f t="shared" si="30"/>
        <v>6.8999999999999986</v>
      </c>
      <c r="O328" s="2" t="s">
        <v>45</v>
      </c>
      <c r="P328" s="2" t="s">
        <v>45</v>
      </c>
      <c r="Q328" t="s">
        <v>41</v>
      </c>
    </row>
    <row r="329" spans="1:18" x14ac:dyDescent="0.35">
      <c r="A329" t="s">
        <v>239</v>
      </c>
      <c r="B329" s="2" t="s">
        <v>149</v>
      </c>
      <c r="C329" s="2" t="s">
        <v>245</v>
      </c>
      <c r="D329" s="2">
        <v>6</v>
      </c>
      <c r="E329" s="1">
        <v>5</v>
      </c>
      <c r="G329" s="2">
        <v>6</v>
      </c>
      <c r="H329" s="2">
        <v>8</v>
      </c>
      <c r="I329" s="5">
        <f t="shared" si="29"/>
        <v>80</v>
      </c>
      <c r="J329" s="2" t="s">
        <v>9</v>
      </c>
      <c r="K329" s="2" t="s">
        <v>12</v>
      </c>
      <c r="L329" s="2">
        <v>60.4</v>
      </c>
      <c r="M329" s="2">
        <v>77.900000000000006</v>
      </c>
      <c r="N329" s="2">
        <f t="shared" si="30"/>
        <v>17.500000000000007</v>
      </c>
      <c r="O329" s="2" t="s">
        <v>22</v>
      </c>
      <c r="P329" s="2" t="s">
        <v>151</v>
      </c>
      <c r="Q329" t="s">
        <v>41</v>
      </c>
    </row>
    <row r="330" spans="1:18" x14ac:dyDescent="0.35">
      <c r="A330" t="s">
        <v>239</v>
      </c>
      <c r="B330" s="2" t="s">
        <v>149</v>
      </c>
      <c r="C330" s="2" t="s">
        <v>245</v>
      </c>
      <c r="D330" s="2">
        <v>6</v>
      </c>
      <c r="E330" s="1">
        <v>6</v>
      </c>
      <c r="G330" s="2">
        <v>7</v>
      </c>
      <c r="H330" s="2">
        <v>4</v>
      </c>
      <c r="I330" s="5">
        <f t="shared" si="29"/>
        <v>88</v>
      </c>
      <c r="J330" s="2" t="s">
        <v>9</v>
      </c>
      <c r="K330" s="2" t="s">
        <v>12</v>
      </c>
      <c r="L330" s="2">
        <v>55.1</v>
      </c>
      <c r="M330" s="2">
        <v>72.5</v>
      </c>
      <c r="N330" s="2">
        <f t="shared" si="30"/>
        <v>17.399999999999999</v>
      </c>
      <c r="O330" s="2" t="s">
        <v>22</v>
      </c>
      <c r="P330" s="2" t="s">
        <v>151</v>
      </c>
      <c r="Q330" t="s">
        <v>41</v>
      </c>
    </row>
    <row r="331" spans="1:18" x14ac:dyDescent="0.35">
      <c r="A331" t="s">
        <v>239</v>
      </c>
      <c r="B331" s="2" t="s">
        <v>149</v>
      </c>
      <c r="C331" s="2" t="s">
        <v>245</v>
      </c>
      <c r="D331" s="2">
        <v>6</v>
      </c>
      <c r="E331" s="1">
        <v>7</v>
      </c>
      <c r="G331" s="2">
        <v>7</v>
      </c>
      <c r="H331" s="2">
        <v>5</v>
      </c>
      <c r="I331" s="5">
        <f t="shared" si="29"/>
        <v>89</v>
      </c>
      <c r="J331" s="2" t="s">
        <v>10</v>
      </c>
      <c r="K331" s="2" t="s">
        <v>14</v>
      </c>
      <c r="L331" s="2">
        <v>56.4</v>
      </c>
      <c r="M331" s="2">
        <v>77.900000000000006</v>
      </c>
      <c r="N331" s="2">
        <f t="shared" si="30"/>
        <v>21.500000000000007</v>
      </c>
      <c r="O331" s="2" t="s">
        <v>22</v>
      </c>
      <c r="P331" s="2" t="s">
        <v>151</v>
      </c>
      <c r="Q331" t="s">
        <v>41</v>
      </c>
    </row>
    <row r="332" spans="1:18" x14ac:dyDescent="0.35">
      <c r="A332" t="s">
        <v>239</v>
      </c>
      <c r="B332" s="2" t="s">
        <v>149</v>
      </c>
      <c r="C332" s="2" t="s">
        <v>245</v>
      </c>
      <c r="D332" s="2">
        <v>6</v>
      </c>
      <c r="E332" s="1">
        <v>8</v>
      </c>
      <c r="G332" s="2">
        <v>8</v>
      </c>
      <c r="H332" s="2">
        <v>3</v>
      </c>
      <c r="I332" s="5">
        <f t="shared" si="29"/>
        <v>99</v>
      </c>
      <c r="J332" s="2" t="s">
        <v>9</v>
      </c>
      <c r="K332" s="2" t="s">
        <v>12</v>
      </c>
      <c r="L332" s="2">
        <v>63.1</v>
      </c>
      <c r="M332" s="2">
        <v>79.900000000000006</v>
      </c>
      <c r="N332" s="2">
        <f t="shared" si="30"/>
        <v>16.800000000000004</v>
      </c>
      <c r="O332" s="2" t="s">
        <v>22</v>
      </c>
      <c r="P332" s="2" t="s">
        <v>151</v>
      </c>
      <c r="Q332" t="s">
        <v>41</v>
      </c>
    </row>
    <row r="333" spans="1:18" x14ac:dyDescent="0.35">
      <c r="A333" t="s">
        <v>239</v>
      </c>
      <c r="B333" s="2" t="s">
        <v>149</v>
      </c>
      <c r="C333" s="2" t="s">
        <v>245</v>
      </c>
      <c r="D333" s="2">
        <v>6</v>
      </c>
      <c r="E333" s="1">
        <v>9</v>
      </c>
      <c r="G333" s="2">
        <v>7</v>
      </c>
      <c r="H333" s="2">
        <v>4</v>
      </c>
      <c r="I333" s="5">
        <f t="shared" si="29"/>
        <v>88</v>
      </c>
      <c r="J333" s="2" t="s">
        <v>9</v>
      </c>
      <c r="K333" s="2" t="s">
        <v>12</v>
      </c>
      <c r="L333" s="2">
        <v>73.2</v>
      </c>
      <c r="M333" s="2">
        <v>89.9</v>
      </c>
      <c r="N333" s="2">
        <f t="shared" si="30"/>
        <v>16.700000000000003</v>
      </c>
      <c r="O333" s="2" t="s">
        <v>22</v>
      </c>
      <c r="P333" s="2" t="s">
        <v>151</v>
      </c>
      <c r="Q333" t="s">
        <v>41</v>
      </c>
    </row>
    <row r="334" spans="1:18" x14ac:dyDescent="0.35">
      <c r="A334" t="s">
        <v>239</v>
      </c>
      <c r="B334" s="2" t="s">
        <v>149</v>
      </c>
      <c r="C334" s="2" t="s">
        <v>245</v>
      </c>
      <c r="D334" s="2">
        <v>6</v>
      </c>
      <c r="E334" s="1">
        <v>10</v>
      </c>
      <c r="G334" s="2">
        <v>9</v>
      </c>
      <c r="H334" s="2">
        <v>10</v>
      </c>
      <c r="I334" s="5">
        <f t="shared" si="29"/>
        <v>118</v>
      </c>
      <c r="J334" s="2" t="s">
        <v>9</v>
      </c>
      <c r="K334" s="2" t="s">
        <v>46</v>
      </c>
      <c r="L334" s="2">
        <v>61.1</v>
      </c>
      <c r="M334" s="2">
        <v>66.400000000000006</v>
      </c>
      <c r="N334" s="2">
        <f t="shared" si="30"/>
        <v>5.3000000000000043</v>
      </c>
      <c r="O334" s="2" t="s">
        <v>45</v>
      </c>
      <c r="P334" s="2" t="s">
        <v>45</v>
      </c>
      <c r="Q334" t="s">
        <v>41</v>
      </c>
    </row>
    <row r="335" spans="1:18" x14ac:dyDescent="0.35">
      <c r="A335" t="s">
        <v>239</v>
      </c>
      <c r="B335" s="2" t="s">
        <v>149</v>
      </c>
      <c r="C335" s="2" t="s">
        <v>245</v>
      </c>
      <c r="D335" s="2">
        <v>6</v>
      </c>
      <c r="E335" s="1">
        <v>11</v>
      </c>
      <c r="G335" s="2">
        <v>10</v>
      </c>
      <c r="H335" s="2">
        <v>0</v>
      </c>
      <c r="I335" s="5">
        <f t="shared" si="29"/>
        <v>120</v>
      </c>
      <c r="J335" s="2" t="s">
        <v>10</v>
      </c>
      <c r="K335" s="2" t="s">
        <v>14</v>
      </c>
      <c r="L335" s="2">
        <v>89.9</v>
      </c>
      <c r="M335" s="2">
        <v>99.3</v>
      </c>
      <c r="N335" s="2">
        <f t="shared" si="30"/>
        <v>9.3999999999999915</v>
      </c>
      <c r="O335" s="2" t="s">
        <v>22</v>
      </c>
      <c r="P335" s="2" t="s">
        <v>178</v>
      </c>
      <c r="Q335" t="s">
        <v>41</v>
      </c>
    </row>
    <row r="336" spans="1:18" x14ac:dyDescent="0.35">
      <c r="A336" t="s">
        <v>239</v>
      </c>
      <c r="B336" s="2" t="s">
        <v>149</v>
      </c>
      <c r="C336" s="2" t="s">
        <v>245</v>
      </c>
      <c r="D336" s="2">
        <v>6</v>
      </c>
      <c r="E336" s="1">
        <v>12</v>
      </c>
      <c r="G336" s="2">
        <v>8</v>
      </c>
      <c r="H336" s="2">
        <v>3</v>
      </c>
      <c r="I336" s="5">
        <f t="shared" si="29"/>
        <v>99</v>
      </c>
      <c r="J336" s="2" t="s">
        <v>9</v>
      </c>
      <c r="K336" s="2" t="s">
        <v>14</v>
      </c>
      <c r="L336" s="2">
        <v>76.5</v>
      </c>
      <c r="M336" s="2">
        <v>96</v>
      </c>
      <c r="N336" s="2">
        <f t="shared" si="30"/>
        <v>19.5</v>
      </c>
      <c r="O336" s="2" t="s">
        <v>22</v>
      </c>
      <c r="P336" s="2" t="s">
        <v>151</v>
      </c>
      <c r="Q336" t="s">
        <v>41</v>
      </c>
    </row>
    <row r="337" spans="1:17" x14ac:dyDescent="0.35">
      <c r="A337" t="s">
        <v>239</v>
      </c>
      <c r="B337" s="2" t="s">
        <v>149</v>
      </c>
      <c r="C337" s="2" t="s">
        <v>245</v>
      </c>
      <c r="D337" s="2">
        <v>6</v>
      </c>
      <c r="E337" s="1">
        <v>13</v>
      </c>
      <c r="G337" s="2">
        <v>8</v>
      </c>
      <c r="H337" s="2">
        <v>10</v>
      </c>
      <c r="I337" s="5">
        <f t="shared" si="29"/>
        <v>106</v>
      </c>
      <c r="J337" s="2" t="s">
        <v>10</v>
      </c>
      <c r="K337" s="2" t="s">
        <v>14</v>
      </c>
      <c r="L337" s="2">
        <v>70.5</v>
      </c>
      <c r="M337" s="2">
        <v>87.3</v>
      </c>
      <c r="N337" s="2">
        <f t="shared" si="30"/>
        <v>16.799999999999997</v>
      </c>
      <c r="O337" s="2" t="s">
        <v>22</v>
      </c>
      <c r="P337" s="2" t="s">
        <v>151</v>
      </c>
      <c r="Q337" t="s">
        <v>41</v>
      </c>
    </row>
  </sheetData>
  <sortState xmlns:xlrd2="http://schemas.microsoft.com/office/spreadsheetml/2017/richdata2" ref="A2:R337">
    <sortCondition ref="A2:A337"/>
    <sortCondition ref="E2:E337"/>
  </sortState>
  <phoneticPr fontId="2" type="noConversion"/>
  <conditionalFormatting sqref="O47 O86:P86 O97 O174:P174 O1:P1 O44:P44 O50 O56 O80:O81 O2:O6 O11:P19 O10 O7:P9 O20:O22 O30:P31 O25:O27 O84:O85 O87:O89 O171:O173 O175:O195 O222:P224 O220:O221 O243:P249 O225:O242 O250:O262 R212 O23:P24 R319 O196:P219 O263:P1048576">
    <cfRule type="containsText" dxfId="325" priority="273" operator="containsText" text="Excl">
      <formula>NOT(ISERROR(SEARCH("Excl",O1)))</formula>
    </cfRule>
    <cfRule type="containsText" dxfId="324" priority="274" operator="containsText" text="Excl">
      <formula>NOT(ISERROR(SEARCH("Excl",O1)))</formula>
    </cfRule>
  </conditionalFormatting>
  <conditionalFormatting sqref="O48">
    <cfRule type="containsText" dxfId="323" priority="271" operator="containsText" text="Excl">
      <formula>NOT(ISERROR(SEARCH("Excl",O48)))</formula>
    </cfRule>
    <cfRule type="containsText" dxfId="322" priority="272" operator="containsText" text="Excl">
      <formula>NOT(ISERROR(SEARCH("Excl",O48)))</formula>
    </cfRule>
  </conditionalFormatting>
  <conditionalFormatting sqref="O40:P40">
    <cfRule type="containsText" dxfId="321" priority="269" operator="containsText" text="Excl">
      <formula>NOT(ISERROR(SEARCH("Excl",O40)))</formula>
    </cfRule>
    <cfRule type="containsText" dxfId="320" priority="270" operator="containsText" text="Excl">
      <formula>NOT(ISERROR(SEARCH("Excl",O40)))</formula>
    </cfRule>
  </conditionalFormatting>
  <conditionalFormatting sqref="O41:P41">
    <cfRule type="containsText" dxfId="319" priority="241" operator="containsText" text="Excl">
      <formula>NOT(ISERROR(SEARCH("Excl",O41)))</formula>
    </cfRule>
    <cfRule type="containsText" dxfId="318" priority="242" operator="containsText" text="Excl">
      <formula>NOT(ISERROR(SEARCH("Excl",O41)))</formula>
    </cfRule>
  </conditionalFormatting>
  <conditionalFormatting sqref="O45">
    <cfRule type="containsText" dxfId="317" priority="265" operator="containsText" text="Excl">
      <formula>NOT(ISERROR(SEARCH("Excl",O45)))</formula>
    </cfRule>
    <cfRule type="containsText" dxfId="316" priority="266" operator="containsText" text="Excl">
      <formula>NOT(ISERROR(SEARCH("Excl",O45)))</formula>
    </cfRule>
  </conditionalFormatting>
  <conditionalFormatting sqref="O32:P32">
    <cfRule type="containsText" dxfId="315" priority="263" operator="containsText" text="Excl">
      <formula>NOT(ISERROR(SEARCH("Excl",O32)))</formula>
    </cfRule>
    <cfRule type="containsText" dxfId="314" priority="264" operator="containsText" text="Excl">
      <formula>NOT(ISERROR(SEARCH("Excl",O32)))</formula>
    </cfRule>
  </conditionalFormatting>
  <conditionalFormatting sqref="O35:P35">
    <cfRule type="containsText" dxfId="313" priority="261" operator="containsText" text="Excl">
      <formula>NOT(ISERROR(SEARCH("Excl",O35)))</formula>
    </cfRule>
    <cfRule type="containsText" dxfId="312" priority="262" operator="containsText" text="Excl">
      <formula>NOT(ISERROR(SEARCH("Excl",O35)))</formula>
    </cfRule>
  </conditionalFormatting>
  <conditionalFormatting sqref="O37:P37">
    <cfRule type="containsText" dxfId="311" priority="259" operator="containsText" text="Excl">
      <formula>NOT(ISERROR(SEARCH("Excl",O37)))</formula>
    </cfRule>
    <cfRule type="containsText" dxfId="310" priority="260" operator="containsText" text="Excl">
      <formula>NOT(ISERROR(SEARCH("Excl",O37)))</formula>
    </cfRule>
  </conditionalFormatting>
  <conditionalFormatting sqref="O39:P39">
    <cfRule type="containsText" dxfId="309" priority="257" operator="containsText" text="Excl">
      <formula>NOT(ISERROR(SEARCH("Excl",O39)))</formula>
    </cfRule>
    <cfRule type="containsText" dxfId="308" priority="258" operator="containsText" text="Excl">
      <formula>NOT(ISERROR(SEARCH("Excl",O39)))</formula>
    </cfRule>
  </conditionalFormatting>
  <conditionalFormatting sqref="O42:P42">
    <cfRule type="containsText" dxfId="307" priority="255" operator="containsText" text="Excl">
      <formula>NOT(ISERROR(SEARCH("Excl",O42)))</formula>
    </cfRule>
    <cfRule type="containsText" dxfId="306" priority="256" operator="containsText" text="Excl">
      <formula>NOT(ISERROR(SEARCH("Excl",O42)))</formula>
    </cfRule>
  </conditionalFormatting>
  <conditionalFormatting sqref="O46">
    <cfRule type="containsText" dxfId="305" priority="253" operator="containsText" text="Excl">
      <formula>NOT(ISERROR(SEARCH("Excl",O46)))</formula>
    </cfRule>
    <cfRule type="containsText" dxfId="304" priority="254" operator="containsText" text="Excl">
      <formula>NOT(ISERROR(SEARCH("Excl",O46)))</formula>
    </cfRule>
  </conditionalFormatting>
  <conditionalFormatting sqref="O36:P36">
    <cfRule type="containsText" dxfId="303" priority="251" operator="containsText" text="Excl">
      <formula>NOT(ISERROR(SEARCH("Excl",O36)))</formula>
    </cfRule>
    <cfRule type="containsText" dxfId="302" priority="252" operator="containsText" text="Excl">
      <formula>NOT(ISERROR(SEARCH("Excl",O36)))</formula>
    </cfRule>
  </conditionalFormatting>
  <conditionalFormatting sqref="O34:P34">
    <cfRule type="containsText" dxfId="301" priority="249" operator="containsText" text="Excl">
      <formula>NOT(ISERROR(SEARCH("Excl",O34)))</formula>
    </cfRule>
    <cfRule type="containsText" dxfId="300" priority="250" operator="containsText" text="Excl">
      <formula>NOT(ISERROR(SEARCH("Excl",O34)))</formula>
    </cfRule>
  </conditionalFormatting>
  <conditionalFormatting sqref="O33:P33">
    <cfRule type="containsText" dxfId="299" priority="247" operator="containsText" text="Excl">
      <formula>NOT(ISERROR(SEARCH("Excl",O33)))</formula>
    </cfRule>
    <cfRule type="containsText" dxfId="298" priority="248" operator="containsText" text="Excl">
      <formula>NOT(ISERROR(SEARCH("Excl",O33)))</formula>
    </cfRule>
  </conditionalFormatting>
  <conditionalFormatting sqref="O43:P43">
    <cfRule type="containsText" dxfId="297" priority="245" operator="containsText" text="Excl">
      <formula>NOT(ISERROR(SEARCH("Excl",O43)))</formula>
    </cfRule>
    <cfRule type="containsText" dxfId="296" priority="246" operator="containsText" text="Excl">
      <formula>NOT(ISERROR(SEARCH("Excl",O43)))</formula>
    </cfRule>
  </conditionalFormatting>
  <conditionalFormatting sqref="O38:P38">
    <cfRule type="containsText" dxfId="295" priority="243" operator="containsText" text="Excl">
      <formula>NOT(ISERROR(SEARCH("Excl",O38)))</formula>
    </cfRule>
    <cfRule type="containsText" dxfId="294" priority="244" operator="containsText" text="Excl">
      <formula>NOT(ISERROR(SEARCH("Excl",O38)))</formula>
    </cfRule>
  </conditionalFormatting>
  <conditionalFormatting sqref="O57">
    <cfRule type="containsText" dxfId="293" priority="223" operator="containsText" text="Excl">
      <formula>NOT(ISERROR(SEARCH("Excl",O57)))</formula>
    </cfRule>
    <cfRule type="containsText" dxfId="292" priority="224" operator="containsText" text="Excl">
      <formula>NOT(ISERROR(SEARCH("Excl",O57)))</formula>
    </cfRule>
  </conditionalFormatting>
  <conditionalFormatting sqref="O55">
    <cfRule type="containsText" dxfId="291" priority="239" operator="containsText" text="Excl">
      <formula>NOT(ISERROR(SEARCH("Excl",O55)))</formula>
    </cfRule>
    <cfRule type="containsText" dxfId="290" priority="240" operator="containsText" text="Excl">
      <formula>NOT(ISERROR(SEARCH("Excl",O55)))</formula>
    </cfRule>
  </conditionalFormatting>
  <conditionalFormatting sqref="O53">
    <cfRule type="containsText" dxfId="289" priority="237" operator="containsText" text="Excl">
      <formula>NOT(ISERROR(SEARCH("Excl",O53)))</formula>
    </cfRule>
    <cfRule type="containsText" dxfId="288" priority="238" operator="containsText" text="Excl">
      <formula>NOT(ISERROR(SEARCH("Excl",O53)))</formula>
    </cfRule>
  </conditionalFormatting>
  <conditionalFormatting sqref="O52">
    <cfRule type="containsText" dxfId="287" priority="235" operator="containsText" text="Excl">
      <formula>NOT(ISERROR(SEARCH("Excl",O52)))</formula>
    </cfRule>
    <cfRule type="containsText" dxfId="286" priority="236" operator="containsText" text="Excl">
      <formula>NOT(ISERROR(SEARCH("Excl",O52)))</formula>
    </cfRule>
  </conditionalFormatting>
  <conditionalFormatting sqref="O49">
    <cfRule type="containsText" dxfId="285" priority="233" operator="containsText" text="Excl">
      <formula>NOT(ISERROR(SEARCH("Excl",O49)))</formula>
    </cfRule>
    <cfRule type="containsText" dxfId="284" priority="234" operator="containsText" text="Excl">
      <formula>NOT(ISERROR(SEARCH("Excl",O49)))</formula>
    </cfRule>
  </conditionalFormatting>
  <conditionalFormatting sqref="O51">
    <cfRule type="containsText" dxfId="283" priority="231" operator="containsText" text="Excl">
      <formula>NOT(ISERROR(SEARCH("Excl",O51)))</formula>
    </cfRule>
    <cfRule type="containsText" dxfId="282" priority="232" operator="containsText" text="Excl">
      <formula>NOT(ISERROR(SEARCH("Excl",O51)))</formula>
    </cfRule>
  </conditionalFormatting>
  <conditionalFormatting sqref="O58:P58">
    <cfRule type="containsText" dxfId="281" priority="229" operator="containsText" text="Excl">
      <formula>NOT(ISERROR(SEARCH("Excl",O58)))</formula>
    </cfRule>
    <cfRule type="containsText" dxfId="280" priority="230" operator="containsText" text="Excl">
      <formula>NOT(ISERROR(SEARCH("Excl",O58)))</formula>
    </cfRule>
  </conditionalFormatting>
  <conditionalFormatting sqref="O59:P59">
    <cfRule type="containsText" dxfId="279" priority="227" operator="containsText" text="Excl">
      <formula>NOT(ISERROR(SEARCH("Excl",O59)))</formula>
    </cfRule>
    <cfRule type="containsText" dxfId="278" priority="228" operator="containsText" text="Excl">
      <formula>NOT(ISERROR(SEARCH("Excl",O59)))</formula>
    </cfRule>
  </conditionalFormatting>
  <conditionalFormatting sqref="O54">
    <cfRule type="containsText" dxfId="277" priority="225" operator="containsText" text="Excl">
      <formula>NOT(ISERROR(SEARCH("Excl",O54)))</formula>
    </cfRule>
    <cfRule type="containsText" dxfId="276" priority="226" operator="containsText" text="Excl">
      <formula>NOT(ISERROR(SEARCH("Excl",O54)))</formula>
    </cfRule>
  </conditionalFormatting>
  <conditionalFormatting sqref="O62:P62 O69:P69 O63:O68 O74:P74 O71:O73 O75:O77">
    <cfRule type="containsText" dxfId="275" priority="221" operator="containsText" text="Excl">
      <formula>NOT(ISERROR(SEARCH("Excl",O62)))</formula>
    </cfRule>
    <cfRule type="containsText" dxfId="274" priority="222" operator="containsText" text="Excl">
      <formula>NOT(ISERROR(SEARCH("Excl",O62)))</formula>
    </cfRule>
  </conditionalFormatting>
  <conditionalFormatting sqref="O83">
    <cfRule type="containsText" dxfId="273" priority="219" operator="containsText" text="Excl">
      <formula>NOT(ISERROR(SEARCH("Excl",O83)))</formula>
    </cfRule>
    <cfRule type="containsText" dxfId="272" priority="220" operator="containsText" text="Excl">
      <formula>NOT(ISERROR(SEARCH("Excl",O83)))</formula>
    </cfRule>
  </conditionalFormatting>
  <conditionalFormatting sqref="O82:P82">
    <cfRule type="containsText" dxfId="271" priority="217" operator="containsText" text="Excl">
      <formula>NOT(ISERROR(SEARCH("Excl",O82)))</formula>
    </cfRule>
    <cfRule type="containsText" dxfId="270" priority="218" operator="containsText" text="Excl">
      <formula>NOT(ISERROR(SEARCH("Excl",O82)))</formula>
    </cfRule>
  </conditionalFormatting>
  <conditionalFormatting sqref="O78:P78">
    <cfRule type="containsText" dxfId="269" priority="215" operator="containsText" text="Excl">
      <formula>NOT(ISERROR(SEARCH("Excl",O78)))</formula>
    </cfRule>
    <cfRule type="containsText" dxfId="268" priority="216" operator="containsText" text="Excl">
      <formula>NOT(ISERROR(SEARCH("Excl",O78)))</formula>
    </cfRule>
  </conditionalFormatting>
  <conditionalFormatting sqref="O79">
    <cfRule type="containsText" dxfId="267" priority="213" operator="containsText" text="Excl">
      <formula>NOT(ISERROR(SEARCH("Excl",O79)))</formula>
    </cfRule>
    <cfRule type="containsText" dxfId="266" priority="214" operator="containsText" text="Excl">
      <formula>NOT(ISERROR(SEARCH("Excl",O79)))</formula>
    </cfRule>
  </conditionalFormatting>
  <conditionalFormatting sqref="O91:P91">
    <cfRule type="containsText" dxfId="265" priority="209" operator="containsText" text="Excl">
      <formula>NOT(ISERROR(SEARCH("Excl",O91)))</formula>
    </cfRule>
    <cfRule type="containsText" dxfId="264" priority="210" operator="containsText" text="Excl">
      <formula>NOT(ISERROR(SEARCH("Excl",O91)))</formula>
    </cfRule>
  </conditionalFormatting>
  <conditionalFormatting sqref="O92:P92">
    <cfRule type="containsText" dxfId="263" priority="207" operator="containsText" text="Excl">
      <formula>NOT(ISERROR(SEARCH("Excl",O92)))</formula>
    </cfRule>
    <cfRule type="containsText" dxfId="262" priority="208" operator="containsText" text="Excl">
      <formula>NOT(ISERROR(SEARCH("Excl",O92)))</formula>
    </cfRule>
  </conditionalFormatting>
  <conditionalFormatting sqref="O97">
    <cfRule type="containsText" dxfId="261" priority="205" operator="containsText" text="Excl">
      <formula>NOT(ISERROR(SEARCH("Excl",O97)))</formula>
    </cfRule>
    <cfRule type="containsText" dxfId="260" priority="206" operator="containsText" text="Excl">
      <formula>NOT(ISERROR(SEARCH("Excl",O97)))</formula>
    </cfRule>
  </conditionalFormatting>
  <conditionalFormatting sqref="O93">
    <cfRule type="containsText" dxfId="259" priority="203" operator="containsText" text="Excl">
      <formula>NOT(ISERROR(SEARCH("Excl",O93)))</formula>
    </cfRule>
    <cfRule type="containsText" dxfId="258" priority="204" operator="containsText" text="Excl">
      <formula>NOT(ISERROR(SEARCH("Excl",O93)))</formula>
    </cfRule>
  </conditionalFormatting>
  <conditionalFormatting sqref="O93">
    <cfRule type="containsText" dxfId="257" priority="201" operator="containsText" text="Excl">
      <formula>NOT(ISERROR(SEARCH("Excl",O93)))</formula>
    </cfRule>
    <cfRule type="containsText" dxfId="256" priority="202" operator="containsText" text="Excl">
      <formula>NOT(ISERROR(SEARCH("Excl",O93)))</formula>
    </cfRule>
  </conditionalFormatting>
  <conditionalFormatting sqref="O94">
    <cfRule type="containsText" dxfId="255" priority="199" operator="containsText" text="Excl">
      <formula>NOT(ISERROR(SEARCH("Excl",O94)))</formula>
    </cfRule>
    <cfRule type="containsText" dxfId="254" priority="200" operator="containsText" text="Excl">
      <formula>NOT(ISERROR(SEARCH("Excl",O94)))</formula>
    </cfRule>
  </conditionalFormatting>
  <conditionalFormatting sqref="O94">
    <cfRule type="containsText" dxfId="253" priority="197" operator="containsText" text="Excl">
      <formula>NOT(ISERROR(SEARCH("Excl",O94)))</formula>
    </cfRule>
    <cfRule type="containsText" dxfId="252" priority="198" operator="containsText" text="Excl">
      <formula>NOT(ISERROR(SEARCH("Excl",O94)))</formula>
    </cfRule>
  </conditionalFormatting>
  <conditionalFormatting sqref="O95">
    <cfRule type="containsText" dxfId="251" priority="195" operator="containsText" text="Excl">
      <formula>NOT(ISERROR(SEARCH("Excl",O95)))</formula>
    </cfRule>
    <cfRule type="containsText" dxfId="250" priority="196" operator="containsText" text="Excl">
      <formula>NOT(ISERROR(SEARCH("Excl",O95)))</formula>
    </cfRule>
  </conditionalFormatting>
  <conditionalFormatting sqref="O95">
    <cfRule type="containsText" dxfId="249" priority="193" operator="containsText" text="Excl">
      <formula>NOT(ISERROR(SEARCH("Excl",O95)))</formula>
    </cfRule>
    <cfRule type="containsText" dxfId="248" priority="194" operator="containsText" text="Excl">
      <formula>NOT(ISERROR(SEARCH("Excl",O95)))</formula>
    </cfRule>
  </conditionalFormatting>
  <conditionalFormatting sqref="O96">
    <cfRule type="containsText" dxfId="247" priority="191" operator="containsText" text="Excl">
      <formula>NOT(ISERROR(SEARCH("Excl",O96)))</formula>
    </cfRule>
    <cfRule type="containsText" dxfId="246" priority="192" operator="containsText" text="Excl">
      <formula>NOT(ISERROR(SEARCH("Excl",O96)))</formula>
    </cfRule>
  </conditionalFormatting>
  <conditionalFormatting sqref="O96">
    <cfRule type="containsText" dxfId="245" priority="189" operator="containsText" text="Excl">
      <formula>NOT(ISERROR(SEARCH("Excl",O96)))</formula>
    </cfRule>
    <cfRule type="containsText" dxfId="244" priority="190" operator="containsText" text="Excl">
      <formula>NOT(ISERROR(SEARCH("Excl",O96)))</formula>
    </cfRule>
  </conditionalFormatting>
  <conditionalFormatting sqref="O90">
    <cfRule type="containsText" dxfId="243" priority="187" operator="containsText" text="Excl">
      <formula>NOT(ISERROR(SEARCH("Excl",O90)))</formula>
    </cfRule>
    <cfRule type="containsText" dxfId="242" priority="188" operator="containsText" text="Excl">
      <formula>NOT(ISERROR(SEARCH("Excl",O90)))</formula>
    </cfRule>
  </conditionalFormatting>
  <conditionalFormatting sqref="R18 R25 R47 R216">
    <cfRule type="containsText" dxfId="241" priority="183" operator="containsText" text="Excl">
      <formula>NOT(ISERROR(SEARCH("Excl",R18)))</formula>
    </cfRule>
    <cfRule type="containsText" dxfId="240" priority="184" operator="containsText" text="Excl">
      <formula>NOT(ISERROR(SEARCH("Excl",R18)))</formula>
    </cfRule>
  </conditionalFormatting>
  <conditionalFormatting sqref="R37">
    <cfRule type="containsText" dxfId="239" priority="179" operator="containsText" text="Excl">
      <formula>NOT(ISERROR(SEARCH("Excl",R37)))</formula>
    </cfRule>
    <cfRule type="containsText" dxfId="238" priority="180" operator="containsText" text="Excl">
      <formula>NOT(ISERROR(SEARCH("Excl",R37)))</formula>
    </cfRule>
  </conditionalFormatting>
  <conditionalFormatting sqref="R46">
    <cfRule type="containsText" dxfId="237" priority="177" operator="containsText" text="Excl">
      <formula>NOT(ISERROR(SEARCH("Excl",R46)))</formula>
    </cfRule>
    <cfRule type="containsText" dxfId="236" priority="178" operator="containsText" text="Excl">
      <formula>NOT(ISERROR(SEARCH("Excl",R46)))</formula>
    </cfRule>
  </conditionalFormatting>
  <conditionalFormatting sqref="R43">
    <cfRule type="containsText" dxfId="235" priority="171" operator="containsText" text="Excl">
      <formula>NOT(ISERROR(SEARCH("Excl",R43)))</formula>
    </cfRule>
    <cfRule type="containsText" dxfId="234" priority="172" operator="containsText" text="Excl">
      <formula>NOT(ISERROR(SEARCH("Excl",R43)))</formula>
    </cfRule>
  </conditionalFormatting>
  <conditionalFormatting sqref="R48">
    <cfRule type="containsText" dxfId="233" priority="165" operator="containsText" text="Excl">
      <formula>NOT(ISERROR(SEARCH("Excl",R48)))</formula>
    </cfRule>
    <cfRule type="containsText" dxfId="232" priority="166" operator="containsText" text="Excl">
      <formula>NOT(ISERROR(SEARCH("Excl",R48)))</formula>
    </cfRule>
  </conditionalFormatting>
  <conditionalFormatting sqref="P2:P6">
    <cfRule type="containsText" dxfId="231" priority="91" operator="containsText" text="Excl">
      <formula>NOT(ISERROR(SEARCH("Excl",P2)))</formula>
    </cfRule>
    <cfRule type="containsText" dxfId="230" priority="92" operator="containsText" text="Excl">
      <formula>NOT(ISERROR(SEARCH("Excl",P2)))</formula>
    </cfRule>
  </conditionalFormatting>
  <conditionalFormatting sqref="P10">
    <cfRule type="containsText" dxfId="229" priority="89" operator="containsText" text="Excl">
      <formula>NOT(ISERROR(SEARCH("Excl",P10)))</formula>
    </cfRule>
    <cfRule type="containsText" dxfId="228" priority="90" operator="containsText" text="Excl">
      <formula>NOT(ISERROR(SEARCH("Excl",P10)))</formula>
    </cfRule>
  </conditionalFormatting>
  <conditionalFormatting sqref="P20">
    <cfRule type="containsText" dxfId="227" priority="87" operator="containsText" text="Excl">
      <formula>NOT(ISERROR(SEARCH("Excl",P20)))</formula>
    </cfRule>
    <cfRule type="containsText" dxfId="226" priority="88" operator="containsText" text="Excl">
      <formula>NOT(ISERROR(SEARCH("Excl",P20)))</formula>
    </cfRule>
  </conditionalFormatting>
  <conditionalFormatting sqref="P21:P22">
    <cfRule type="containsText" dxfId="225" priority="85" operator="containsText" text="Excl">
      <formula>NOT(ISERROR(SEARCH("Excl",P21)))</formula>
    </cfRule>
    <cfRule type="containsText" dxfId="224" priority="86" operator="containsText" text="Excl">
      <formula>NOT(ISERROR(SEARCH("Excl",P21)))</formula>
    </cfRule>
  </conditionalFormatting>
  <conditionalFormatting sqref="P25:P27">
    <cfRule type="containsText" dxfId="223" priority="83" operator="containsText" text="Excl">
      <formula>NOT(ISERROR(SEARCH("Excl",P25)))</formula>
    </cfRule>
    <cfRule type="containsText" dxfId="222" priority="84" operator="containsText" text="Excl">
      <formula>NOT(ISERROR(SEARCH("Excl",P25)))</formula>
    </cfRule>
  </conditionalFormatting>
  <conditionalFormatting sqref="P250:P262">
    <cfRule type="containsText" dxfId="221" priority="27" operator="containsText" text="Excl">
      <formula>NOT(ISERROR(SEARCH("Excl",P250)))</formula>
    </cfRule>
    <cfRule type="containsText" dxfId="220" priority="28" operator="containsText" text="Excl">
      <formula>NOT(ISERROR(SEARCH("Excl",P250)))</formula>
    </cfRule>
  </conditionalFormatting>
  <conditionalFormatting sqref="P47 P50 P53 P56 R50">
    <cfRule type="containsText" dxfId="219" priority="81" operator="containsText" text="Excl">
      <formula>NOT(ISERROR(SEARCH("Excl",P47)))</formula>
    </cfRule>
    <cfRule type="containsText" dxfId="218" priority="82" operator="containsText" text="Excl">
      <formula>NOT(ISERROR(SEARCH("Excl",P47)))</formula>
    </cfRule>
  </conditionalFormatting>
  <conditionalFormatting sqref="P48 P51 P54">
    <cfRule type="containsText" dxfId="217" priority="79" operator="containsText" text="Excl">
      <formula>NOT(ISERROR(SEARCH("Excl",P48)))</formula>
    </cfRule>
    <cfRule type="containsText" dxfId="216" priority="80" operator="containsText" text="Excl">
      <formula>NOT(ISERROR(SEARCH("Excl",P48)))</formula>
    </cfRule>
  </conditionalFormatting>
  <conditionalFormatting sqref="P45">
    <cfRule type="containsText" dxfId="215" priority="77" operator="containsText" text="Excl">
      <formula>NOT(ISERROR(SEARCH("Excl",P45)))</formula>
    </cfRule>
    <cfRule type="containsText" dxfId="214" priority="78" operator="containsText" text="Excl">
      <formula>NOT(ISERROR(SEARCH("Excl",P45)))</formula>
    </cfRule>
  </conditionalFormatting>
  <conditionalFormatting sqref="P46">
    <cfRule type="containsText" dxfId="213" priority="75" operator="containsText" text="Excl">
      <formula>NOT(ISERROR(SEARCH("Excl",P46)))</formula>
    </cfRule>
    <cfRule type="containsText" dxfId="212" priority="76" operator="containsText" text="Excl">
      <formula>NOT(ISERROR(SEARCH("Excl",P46)))</formula>
    </cfRule>
  </conditionalFormatting>
  <conditionalFormatting sqref="P49 P52 P55">
    <cfRule type="containsText" dxfId="211" priority="73" operator="containsText" text="Excl">
      <formula>NOT(ISERROR(SEARCH("Excl",P49)))</formula>
    </cfRule>
    <cfRule type="containsText" dxfId="210" priority="74" operator="containsText" text="Excl">
      <formula>NOT(ISERROR(SEARCH("Excl",P49)))</formula>
    </cfRule>
  </conditionalFormatting>
  <conditionalFormatting sqref="P57">
    <cfRule type="containsText" dxfId="209" priority="71" operator="containsText" text="Excl">
      <formula>NOT(ISERROR(SEARCH("Excl",P57)))</formula>
    </cfRule>
    <cfRule type="containsText" dxfId="208" priority="72" operator="containsText" text="Excl">
      <formula>NOT(ISERROR(SEARCH("Excl",P57)))</formula>
    </cfRule>
  </conditionalFormatting>
  <conditionalFormatting sqref="P63:P68">
    <cfRule type="containsText" dxfId="207" priority="67" operator="containsText" text="Excl">
      <formula>NOT(ISERROR(SEARCH("Excl",P63)))</formula>
    </cfRule>
    <cfRule type="containsText" dxfId="206" priority="68" operator="containsText" text="Excl">
      <formula>NOT(ISERROR(SEARCH("Excl",P63)))</formula>
    </cfRule>
  </conditionalFormatting>
  <conditionalFormatting sqref="P70:P73">
    <cfRule type="containsText" dxfId="205" priority="65" operator="containsText" text="Excl">
      <formula>NOT(ISERROR(SEARCH("Excl",P70)))</formula>
    </cfRule>
    <cfRule type="containsText" dxfId="204" priority="66" operator="containsText" text="Excl">
      <formula>NOT(ISERROR(SEARCH("Excl",P70)))</formula>
    </cfRule>
  </conditionalFormatting>
  <conditionalFormatting sqref="P75:P77">
    <cfRule type="containsText" dxfId="203" priority="63" operator="containsText" text="Excl">
      <formula>NOT(ISERROR(SEARCH("Excl",P75)))</formula>
    </cfRule>
    <cfRule type="containsText" dxfId="202" priority="64" operator="containsText" text="Excl">
      <formula>NOT(ISERROR(SEARCH("Excl",P75)))</formula>
    </cfRule>
  </conditionalFormatting>
  <conditionalFormatting sqref="P80:P81">
    <cfRule type="containsText" dxfId="201" priority="61" operator="containsText" text="Excl">
      <formula>NOT(ISERROR(SEARCH("Excl",P80)))</formula>
    </cfRule>
    <cfRule type="containsText" dxfId="200" priority="62" operator="containsText" text="Excl">
      <formula>NOT(ISERROR(SEARCH("Excl",P80)))</formula>
    </cfRule>
  </conditionalFormatting>
  <conditionalFormatting sqref="P79">
    <cfRule type="containsText" dxfId="199" priority="59" operator="containsText" text="Excl">
      <formula>NOT(ISERROR(SEARCH("Excl",P79)))</formula>
    </cfRule>
    <cfRule type="containsText" dxfId="198" priority="60" operator="containsText" text="Excl">
      <formula>NOT(ISERROR(SEARCH("Excl",P79)))</formula>
    </cfRule>
  </conditionalFormatting>
  <conditionalFormatting sqref="P84:P85">
    <cfRule type="containsText" dxfId="197" priority="57" operator="containsText" text="Excl">
      <formula>NOT(ISERROR(SEARCH("Excl",P84)))</formula>
    </cfRule>
    <cfRule type="containsText" dxfId="196" priority="58" operator="containsText" text="Excl">
      <formula>NOT(ISERROR(SEARCH("Excl",P84)))</formula>
    </cfRule>
  </conditionalFormatting>
  <conditionalFormatting sqref="P83">
    <cfRule type="containsText" dxfId="195" priority="55" operator="containsText" text="Excl">
      <formula>NOT(ISERROR(SEARCH("Excl",P83)))</formula>
    </cfRule>
    <cfRule type="containsText" dxfId="194" priority="56" operator="containsText" text="Excl">
      <formula>NOT(ISERROR(SEARCH("Excl",P83)))</formula>
    </cfRule>
  </conditionalFormatting>
  <conditionalFormatting sqref="P87:P89">
    <cfRule type="containsText" dxfId="193" priority="53" operator="containsText" text="Excl">
      <formula>NOT(ISERROR(SEARCH("Excl",P87)))</formula>
    </cfRule>
    <cfRule type="containsText" dxfId="192" priority="54" operator="containsText" text="Excl">
      <formula>NOT(ISERROR(SEARCH("Excl",P87)))</formula>
    </cfRule>
  </conditionalFormatting>
  <conditionalFormatting sqref="P90">
    <cfRule type="containsText" dxfId="191" priority="51" operator="containsText" text="Excl">
      <formula>NOT(ISERROR(SEARCH("Excl",P90)))</formula>
    </cfRule>
    <cfRule type="containsText" dxfId="190" priority="52" operator="containsText" text="Excl">
      <formula>NOT(ISERROR(SEARCH("Excl",P90)))</formula>
    </cfRule>
  </conditionalFormatting>
  <conditionalFormatting sqref="P93">
    <cfRule type="containsText" dxfId="189" priority="49" operator="containsText" text="Excl">
      <formula>NOT(ISERROR(SEARCH("Excl",P93)))</formula>
    </cfRule>
    <cfRule type="containsText" dxfId="188" priority="50" operator="containsText" text="Excl">
      <formula>NOT(ISERROR(SEARCH("Excl",P93)))</formula>
    </cfRule>
  </conditionalFormatting>
  <conditionalFormatting sqref="P93">
    <cfRule type="containsText" dxfId="187" priority="47" operator="containsText" text="Excl">
      <formula>NOT(ISERROR(SEARCH("Excl",P93)))</formula>
    </cfRule>
    <cfRule type="containsText" dxfId="186" priority="48" operator="containsText" text="Excl">
      <formula>NOT(ISERROR(SEARCH("Excl",P93)))</formula>
    </cfRule>
  </conditionalFormatting>
  <conditionalFormatting sqref="P94 P97 P100">
    <cfRule type="containsText" dxfId="185" priority="45" operator="containsText" text="Excl">
      <formula>NOT(ISERROR(SEARCH("Excl",P94)))</formula>
    </cfRule>
    <cfRule type="containsText" dxfId="184" priority="46" operator="containsText" text="Excl">
      <formula>NOT(ISERROR(SEARCH("Excl",P94)))</formula>
    </cfRule>
  </conditionalFormatting>
  <conditionalFormatting sqref="P94 P97 P100">
    <cfRule type="containsText" dxfId="183" priority="43" operator="containsText" text="Excl">
      <formula>NOT(ISERROR(SEARCH("Excl",P94)))</formula>
    </cfRule>
    <cfRule type="containsText" dxfId="182" priority="44" operator="containsText" text="Excl">
      <formula>NOT(ISERROR(SEARCH("Excl",P94)))</formula>
    </cfRule>
  </conditionalFormatting>
  <conditionalFormatting sqref="P95 P98 P101">
    <cfRule type="containsText" dxfId="181" priority="41" operator="containsText" text="Excl">
      <formula>NOT(ISERROR(SEARCH("Excl",P95)))</formula>
    </cfRule>
    <cfRule type="containsText" dxfId="180" priority="42" operator="containsText" text="Excl">
      <formula>NOT(ISERROR(SEARCH("Excl",P95)))</formula>
    </cfRule>
  </conditionalFormatting>
  <conditionalFormatting sqref="P95 P98 P101">
    <cfRule type="containsText" dxfId="179" priority="39" operator="containsText" text="Excl">
      <formula>NOT(ISERROR(SEARCH("Excl",P95)))</formula>
    </cfRule>
    <cfRule type="containsText" dxfId="178" priority="40" operator="containsText" text="Excl">
      <formula>NOT(ISERROR(SEARCH("Excl",P95)))</formula>
    </cfRule>
  </conditionalFormatting>
  <conditionalFormatting sqref="P96 P99 P102">
    <cfRule type="containsText" dxfId="177" priority="37" operator="containsText" text="Excl">
      <formula>NOT(ISERROR(SEARCH("Excl",P96)))</formula>
    </cfRule>
    <cfRule type="containsText" dxfId="176" priority="38" operator="containsText" text="Excl">
      <formula>NOT(ISERROR(SEARCH("Excl",P96)))</formula>
    </cfRule>
  </conditionalFormatting>
  <conditionalFormatting sqref="P96 P99 P102">
    <cfRule type="containsText" dxfId="175" priority="35" operator="containsText" text="Excl">
      <formula>NOT(ISERROR(SEARCH("Excl",P96)))</formula>
    </cfRule>
    <cfRule type="containsText" dxfId="174" priority="36" operator="containsText" text="Excl">
      <formula>NOT(ISERROR(SEARCH("Excl",P96)))</formula>
    </cfRule>
  </conditionalFormatting>
  <conditionalFormatting sqref="P175:P195">
    <cfRule type="containsText" dxfId="173" priority="33" operator="containsText" text="Excl">
      <formula>NOT(ISERROR(SEARCH("Excl",P175)))</formula>
    </cfRule>
    <cfRule type="containsText" dxfId="172" priority="34" operator="containsText" text="Excl">
      <formula>NOT(ISERROR(SEARCH("Excl",P175)))</formula>
    </cfRule>
  </conditionalFormatting>
  <conditionalFormatting sqref="P220:P221">
    <cfRule type="containsText" dxfId="171" priority="31" operator="containsText" text="Excl">
      <formula>NOT(ISERROR(SEARCH("Excl",P220)))</formula>
    </cfRule>
    <cfRule type="containsText" dxfId="170" priority="32" operator="containsText" text="Excl">
      <formula>NOT(ISERROR(SEARCH("Excl",P220)))</formula>
    </cfRule>
  </conditionalFormatting>
  <conditionalFormatting sqref="P225:P242">
    <cfRule type="containsText" dxfId="169" priority="29" operator="containsText" text="Excl">
      <formula>NOT(ISERROR(SEARCH("Excl",P225)))</formula>
    </cfRule>
    <cfRule type="containsText" dxfId="168" priority="30" operator="containsText" text="Excl">
      <formula>NOT(ISERROR(SEARCH("Excl",P225)))</formula>
    </cfRule>
  </conditionalFormatting>
  <conditionalFormatting sqref="O28:P28">
    <cfRule type="containsText" dxfId="167" priority="25" operator="containsText" text="Excl">
      <formula>NOT(ISERROR(SEARCH("Excl",O28)))</formula>
    </cfRule>
    <cfRule type="containsText" dxfId="166" priority="26" operator="containsText" text="Excl">
      <formula>NOT(ISERROR(SEARCH("Excl",O28)))</formula>
    </cfRule>
  </conditionalFormatting>
  <conditionalFormatting sqref="O29:P29">
    <cfRule type="containsText" dxfId="165" priority="23" operator="containsText" text="Excl">
      <formula>NOT(ISERROR(SEARCH("Excl",O29)))</formula>
    </cfRule>
    <cfRule type="containsText" dxfId="164" priority="24" operator="containsText" text="Excl">
      <formula>NOT(ISERROR(SEARCH("Excl",O29)))</formula>
    </cfRule>
  </conditionalFormatting>
  <conditionalFormatting sqref="F319">
    <cfRule type="containsText" dxfId="163" priority="21" operator="containsText" text="Excl">
      <formula>NOT(ISERROR(SEARCH("Excl",F319)))</formula>
    </cfRule>
    <cfRule type="containsText" dxfId="162" priority="22" operator="containsText" text="Excl">
      <formula>NOT(ISERROR(SEARCH("Excl",F319)))</formula>
    </cfRule>
  </conditionalFormatting>
  <conditionalFormatting sqref="F31">
    <cfRule type="containsText" dxfId="161" priority="19" operator="containsText" text="Excl">
      <formula>NOT(ISERROR(SEARCH("Excl",F31)))</formula>
    </cfRule>
    <cfRule type="containsText" dxfId="160" priority="20" operator="containsText" text="Excl">
      <formula>NOT(ISERROR(SEARCH("Excl",F31)))</formula>
    </cfRule>
  </conditionalFormatting>
  <conditionalFormatting sqref="F32">
    <cfRule type="containsText" dxfId="159" priority="17" operator="containsText" text="Excl">
      <formula>NOT(ISERROR(SEARCH("Excl",F32)))</formula>
    </cfRule>
    <cfRule type="containsText" dxfId="158" priority="18" operator="containsText" text="Excl">
      <formula>NOT(ISERROR(SEARCH("Excl",F32)))</formula>
    </cfRule>
  </conditionalFormatting>
  <conditionalFormatting sqref="F33">
    <cfRule type="containsText" dxfId="157" priority="15" operator="containsText" text="Excl">
      <formula>NOT(ISERROR(SEARCH("Excl",F33)))</formula>
    </cfRule>
    <cfRule type="containsText" dxfId="156" priority="16" operator="containsText" text="Excl">
      <formula>NOT(ISERROR(SEARCH("Excl",F33)))</formula>
    </cfRule>
  </conditionalFormatting>
  <conditionalFormatting sqref="O70">
    <cfRule type="containsText" dxfId="155" priority="9" operator="containsText" text="Excl">
      <formula>NOT(ISERROR(SEARCH("Excl",O70)))</formula>
    </cfRule>
    <cfRule type="containsText" dxfId="154" priority="10" operator="containsText" text="Excl">
      <formula>NOT(ISERROR(SEARCH("Excl",O70)))</formula>
    </cfRule>
  </conditionalFormatting>
  <conditionalFormatting sqref="O61">
    <cfRule type="containsText" dxfId="153" priority="7" operator="containsText" text="Excl">
      <formula>NOT(ISERROR(SEARCH("Excl",O61)))</formula>
    </cfRule>
    <cfRule type="containsText" dxfId="152" priority="8" operator="containsText" text="Excl">
      <formula>NOT(ISERROR(SEARCH("Excl",O61)))</formula>
    </cfRule>
  </conditionalFormatting>
  <conditionalFormatting sqref="O60">
    <cfRule type="containsText" dxfId="151" priority="5" operator="containsText" text="Excl">
      <formula>NOT(ISERROR(SEARCH("Excl",O60)))</formula>
    </cfRule>
    <cfRule type="containsText" dxfId="150" priority="6" operator="containsText" text="Excl">
      <formula>NOT(ISERROR(SEARCH("Excl",O60)))</formula>
    </cfRule>
  </conditionalFormatting>
  <conditionalFormatting sqref="P61">
    <cfRule type="containsText" dxfId="149" priority="3" operator="containsText" text="Excl">
      <formula>NOT(ISERROR(SEARCH("Excl",P61)))</formula>
    </cfRule>
    <cfRule type="containsText" dxfId="148" priority="4" operator="containsText" text="Excl">
      <formula>NOT(ISERROR(SEARCH("Excl",P61)))</formula>
    </cfRule>
  </conditionalFormatting>
  <conditionalFormatting sqref="P60">
    <cfRule type="containsText" dxfId="147" priority="1" operator="containsText" text="Excl">
      <formula>NOT(ISERROR(SEARCH("Excl",P60)))</formula>
    </cfRule>
    <cfRule type="containsText" dxfId="146" priority="2" operator="containsText" text="Excl">
      <formula>NOT(ISERROR(SEARCH("Excl",P60)))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FC7FB-0AA7-4978-9B73-B150D0C226F2}">
  <dimension ref="A1:S78"/>
  <sheetViews>
    <sheetView workbookViewId="0">
      <selection activeCell="A8" sqref="A8"/>
    </sheetView>
  </sheetViews>
  <sheetFormatPr defaultColWidth="8.81640625" defaultRowHeight="14.5" x14ac:dyDescent="0.35"/>
  <cols>
    <col min="1" max="1" width="23.1796875" bestFit="1" customWidth="1"/>
    <col min="2" max="2" width="23.26953125" style="2" customWidth="1"/>
    <col min="3" max="3" width="19.7265625" style="2" customWidth="1"/>
    <col min="4" max="4" width="13.1796875" style="2" bestFit="1" customWidth="1"/>
    <col min="5" max="5" width="7.453125" style="2" bestFit="1" customWidth="1"/>
    <col min="6" max="6" width="20.26953125" style="2" bestFit="1" customWidth="1"/>
    <col min="7" max="7" width="5.26953125" style="2" bestFit="1" customWidth="1"/>
    <col min="8" max="8" width="8.7265625" style="2" bestFit="1" customWidth="1"/>
    <col min="9" max="9" width="7.81640625" style="2" bestFit="1" customWidth="1"/>
    <col min="10" max="10" width="7.7265625" style="2" bestFit="1" customWidth="1"/>
    <col min="11" max="11" width="5.453125" style="2" bestFit="1" customWidth="1"/>
    <col min="12" max="13" width="8.7265625" style="2" bestFit="1" customWidth="1"/>
    <col min="14" max="14" width="10.453125" style="2" bestFit="1" customWidth="1"/>
    <col min="15" max="15" width="10" style="2" customWidth="1"/>
    <col min="16" max="16" width="9" style="2" bestFit="1" customWidth="1"/>
    <col min="17" max="17" width="7.81640625" style="10" bestFit="1" customWidth="1"/>
    <col min="18" max="18" width="170.7265625" style="10" bestFit="1" customWidth="1"/>
  </cols>
  <sheetData>
    <row r="1" spans="1:18" s="2" customFormat="1" x14ac:dyDescent="0.35">
      <c r="A1" s="1" t="s">
        <v>0</v>
      </c>
      <c r="B1" s="1" t="s">
        <v>220</v>
      </c>
      <c r="C1" s="1" t="s">
        <v>221</v>
      </c>
      <c r="D1" s="1" t="s">
        <v>257</v>
      </c>
      <c r="E1" s="1" t="s">
        <v>2</v>
      </c>
      <c r="F1" s="1" t="s">
        <v>147</v>
      </c>
      <c r="G1" s="1" t="s">
        <v>144</v>
      </c>
      <c r="H1" s="1" t="s">
        <v>145</v>
      </c>
      <c r="I1" s="1" t="s">
        <v>142</v>
      </c>
      <c r="J1" s="1" t="s">
        <v>8</v>
      </c>
      <c r="K1" s="1" t="s">
        <v>146</v>
      </c>
      <c r="L1" s="1" t="s">
        <v>39</v>
      </c>
      <c r="M1" s="1" t="s">
        <v>40</v>
      </c>
      <c r="N1" s="1" t="s">
        <v>159</v>
      </c>
      <c r="O1" s="1" t="s">
        <v>150</v>
      </c>
      <c r="P1" s="1" t="s">
        <v>190</v>
      </c>
      <c r="Q1" s="1" t="s">
        <v>15</v>
      </c>
      <c r="R1" s="1" t="str">
        <f>Speech!R1</f>
        <v>Note</v>
      </c>
    </row>
    <row r="2" spans="1:18" x14ac:dyDescent="0.35">
      <c r="A2" s="12" t="s">
        <v>226</v>
      </c>
      <c r="B2" s="13" t="s">
        <v>149</v>
      </c>
      <c r="C2" s="13" t="s">
        <v>242</v>
      </c>
      <c r="D2" s="13">
        <f t="shared" ref="D2:D12" si="0">9*4</f>
        <v>36</v>
      </c>
      <c r="E2" s="14">
        <v>1</v>
      </c>
      <c r="F2" s="16"/>
      <c r="G2" s="13">
        <v>7</v>
      </c>
      <c r="H2" s="13">
        <v>1</v>
      </c>
      <c r="I2" s="15">
        <f t="shared" ref="I2:I12" si="1">G2*12+H2</f>
        <v>85</v>
      </c>
      <c r="J2" s="13" t="s">
        <v>9</v>
      </c>
      <c r="K2" s="13" t="s">
        <v>46</v>
      </c>
      <c r="L2" s="2" t="s">
        <v>165</v>
      </c>
      <c r="M2" s="2" t="s">
        <v>165</v>
      </c>
      <c r="N2" s="5" t="s">
        <v>45</v>
      </c>
      <c r="O2" s="2" t="s">
        <v>45</v>
      </c>
      <c r="P2" s="2" t="s">
        <v>191</v>
      </c>
      <c r="Q2" s="10" t="s">
        <v>42</v>
      </c>
    </row>
    <row r="3" spans="1:18" x14ac:dyDescent="0.35">
      <c r="A3" s="12" t="s">
        <v>226</v>
      </c>
      <c r="B3" s="13" t="s">
        <v>149</v>
      </c>
      <c r="C3" s="13" t="s">
        <v>242</v>
      </c>
      <c r="D3" s="13">
        <f t="shared" si="0"/>
        <v>36</v>
      </c>
      <c r="E3" s="14">
        <v>2</v>
      </c>
      <c r="F3" s="16"/>
      <c r="G3" s="13">
        <v>8</v>
      </c>
      <c r="H3" s="13">
        <v>0</v>
      </c>
      <c r="I3" s="15">
        <f t="shared" si="1"/>
        <v>96</v>
      </c>
      <c r="J3" s="13" t="s">
        <v>9</v>
      </c>
      <c r="K3" s="13" t="s">
        <v>14</v>
      </c>
      <c r="L3" s="2" t="s">
        <v>165</v>
      </c>
      <c r="M3" s="2" t="s">
        <v>165</v>
      </c>
      <c r="N3" s="5" t="s">
        <v>45</v>
      </c>
      <c r="O3" s="2" t="s">
        <v>45</v>
      </c>
      <c r="P3" s="2" t="s">
        <v>191</v>
      </c>
      <c r="Q3" s="10" t="s">
        <v>42</v>
      </c>
    </row>
    <row r="4" spans="1:18" x14ac:dyDescent="0.35">
      <c r="A4" s="12" t="s">
        <v>226</v>
      </c>
      <c r="B4" s="13" t="s">
        <v>149</v>
      </c>
      <c r="C4" s="13" t="s">
        <v>242</v>
      </c>
      <c r="D4" s="13">
        <f t="shared" si="0"/>
        <v>36</v>
      </c>
      <c r="E4" s="14">
        <v>3</v>
      </c>
      <c r="F4" s="16"/>
      <c r="G4" s="13">
        <v>3</v>
      </c>
      <c r="H4" s="13">
        <v>11</v>
      </c>
      <c r="I4" s="15">
        <f t="shared" si="1"/>
        <v>47</v>
      </c>
      <c r="J4" s="13" t="s">
        <v>9</v>
      </c>
      <c r="K4" s="13" t="s">
        <v>46</v>
      </c>
      <c r="L4" s="2" t="s">
        <v>165</v>
      </c>
      <c r="M4" s="2" t="s">
        <v>165</v>
      </c>
      <c r="N4" s="5" t="s">
        <v>45</v>
      </c>
      <c r="O4" s="2" t="s">
        <v>45</v>
      </c>
      <c r="P4" s="2" t="s">
        <v>191</v>
      </c>
      <c r="Q4" s="10" t="s">
        <v>42</v>
      </c>
    </row>
    <row r="5" spans="1:18" x14ac:dyDescent="0.35">
      <c r="A5" s="12" t="s">
        <v>226</v>
      </c>
      <c r="B5" s="13" t="s">
        <v>149</v>
      </c>
      <c r="C5" s="13" t="s">
        <v>242</v>
      </c>
      <c r="D5" s="13">
        <f t="shared" si="0"/>
        <v>36</v>
      </c>
      <c r="E5" s="14">
        <v>4</v>
      </c>
      <c r="F5" s="2" t="s">
        <v>211</v>
      </c>
      <c r="G5" s="13">
        <v>8</v>
      </c>
      <c r="H5" s="13">
        <v>1</v>
      </c>
      <c r="I5" s="15">
        <f t="shared" si="1"/>
        <v>97</v>
      </c>
      <c r="J5" s="13" t="s">
        <v>9</v>
      </c>
      <c r="K5" s="13" t="s">
        <v>46</v>
      </c>
      <c r="L5" s="2" t="s">
        <v>165</v>
      </c>
      <c r="M5" s="2" t="s">
        <v>165</v>
      </c>
      <c r="N5" s="5" t="s">
        <v>45</v>
      </c>
      <c r="O5" s="2" t="s">
        <v>49</v>
      </c>
      <c r="P5" s="2" t="s">
        <v>49</v>
      </c>
      <c r="Q5" s="10" t="s">
        <v>42</v>
      </c>
      <c r="R5" s="10" t="s">
        <v>254</v>
      </c>
    </row>
    <row r="6" spans="1:18" x14ac:dyDescent="0.35">
      <c r="A6" s="12" t="s">
        <v>226</v>
      </c>
      <c r="B6" s="13" t="s">
        <v>149</v>
      </c>
      <c r="C6" s="13" t="s">
        <v>242</v>
      </c>
      <c r="D6" s="13">
        <f t="shared" si="0"/>
        <v>36</v>
      </c>
      <c r="E6" s="14">
        <v>5</v>
      </c>
      <c r="F6" s="2" t="s">
        <v>213</v>
      </c>
      <c r="G6" s="13">
        <v>8</v>
      </c>
      <c r="H6" s="13">
        <v>11</v>
      </c>
      <c r="I6" s="15">
        <f t="shared" si="1"/>
        <v>107</v>
      </c>
      <c r="J6" s="13" t="s">
        <v>9</v>
      </c>
      <c r="K6" s="13" t="s">
        <v>14</v>
      </c>
      <c r="L6" s="2" t="s">
        <v>165</v>
      </c>
      <c r="M6" s="2" t="s">
        <v>165</v>
      </c>
      <c r="N6" s="5" t="s">
        <v>45</v>
      </c>
      <c r="O6" s="2" t="s">
        <v>49</v>
      </c>
      <c r="P6" s="2" t="s">
        <v>49</v>
      </c>
      <c r="Q6" s="10" t="s">
        <v>42</v>
      </c>
      <c r="R6" s="10" t="s">
        <v>254</v>
      </c>
    </row>
    <row r="7" spans="1:18" x14ac:dyDescent="0.35">
      <c r="A7" s="12" t="s">
        <v>226</v>
      </c>
      <c r="B7" s="13" t="s">
        <v>149</v>
      </c>
      <c r="C7" s="13" t="s">
        <v>242</v>
      </c>
      <c r="D7" s="13">
        <f t="shared" si="0"/>
        <v>36</v>
      </c>
      <c r="E7" s="14">
        <v>6</v>
      </c>
      <c r="F7" s="16"/>
      <c r="G7" s="13">
        <v>4</v>
      </c>
      <c r="H7" s="13">
        <v>3</v>
      </c>
      <c r="I7" s="15">
        <f t="shared" si="1"/>
        <v>51</v>
      </c>
      <c r="J7" s="13" t="s">
        <v>9</v>
      </c>
      <c r="K7" s="13" t="s">
        <v>46</v>
      </c>
      <c r="L7" s="2" t="s">
        <v>166</v>
      </c>
      <c r="M7" s="2" t="s">
        <v>166</v>
      </c>
      <c r="N7" s="5" t="s">
        <v>45</v>
      </c>
      <c r="O7" s="2" t="s">
        <v>45</v>
      </c>
      <c r="P7" s="2" t="s">
        <v>45</v>
      </c>
      <c r="Q7" s="10" t="s">
        <v>42</v>
      </c>
    </row>
    <row r="8" spans="1:18" x14ac:dyDescent="0.35">
      <c r="A8" s="12" t="s">
        <v>226</v>
      </c>
      <c r="B8" s="13" t="s">
        <v>149</v>
      </c>
      <c r="C8" s="13" t="s">
        <v>242</v>
      </c>
      <c r="D8" s="13">
        <f t="shared" si="0"/>
        <v>36</v>
      </c>
      <c r="E8" s="14">
        <v>7</v>
      </c>
      <c r="F8" s="16"/>
      <c r="G8" s="13">
        <v>4</v>
      </c>
      <c r="H8" s="13">
        <v>4</v>
      </c>
      <c r="I8" s="15">
        <f t="shared" si="1"/>
        <v>52</v>
      </c>
      <c r="J8" s="13" t="s">
        <v>9</v>
      </c>
      <c r="K8" s="13" t="s">
        <v>12</v>
      </c>
      <c r="L8" s="2" t="s">
        <v>165</v>
      </c>
      <c r="M8" s="2" t="s">
        <v>165</v>
      </c>
      <c r="N8" s="5" t="s">
        <v>45</v>
      </c>
      <c r="O8" s="2" t="s">
        <v>45</v>
      </c>
      <c r="P8" s="2" t="s">
        <v>191</v>
      </c>
      <c r="Q8" s="10" t="s">
        <v>42</v>
      </c>
    </row>
    <row r="9" spans="1:18" x14ac:dyDescent="0.35">
      <c r="A9" s="12" t="s">
        <v>226</v>
      </c>
      <c r="B9" s="13" t="s">
        <v>149</v>
      </c>
      <c r="C9" s="13" t="s">
        <v>242</v>
      </c>
      <c r="D9" s="13">
        <f t="shared" si="0"/>
        <v>36</v>
      </c>
      <c r="E9" s="14">
        <v>8</v>
      </c>
      <c r="F9" s="16"/>
      <c r="G9" s="13">
        <v>10</v>
      </c>
      <c r="H9" s="13">
        <v>4</v>
      </c>
      <c r="I9" s="15">
        <f t="shared" si="1"/>
        <v>124</v>
      </c>
      <c r="J9" s="13" t="s">
        <v>10</v>
      </c>
      <c r="K9" s="13" t="s">
        <v>12</v>
      </c>
      <c r="L9" s="2" t="s">
        <v>165</v>
      </c>
      <c r="M9" s="2" t="s">
        <v>165</v>
      </c>
      <c r="N9" s="5" t="s">
        <v>45</v>
      </c>
      <c r="O9" s="2" t="s">
        <v>45</v>
      </c>
      <c r="P9" s="2" t="s">
        <v>191</v>
      </c>
      <c r="Q9" s="10" t="s">
        <v>42</v>
      </c>
    </row>
    <row r="10" spans="1:18" x14ac:dyDescent="0.35">
      <c r="A10" s="12" t="s">
        <v>226</v>
      </c>
      <c r="B10" s="13" t="s">
        <v>149</v>
      </c>
      <c r="C10" s="13" t="s">
        <v>242</v>
      </c>
      <c r="D10" s="13">
        <f t="shared" si="0"/>
        <v>36</v>
      </c>
      <c r="E10" s="14">
        <v>9</v>
      </c>
      <c r="F10" s="2" t="s">
        <v>214</v>
      </c>
      <c r="G10" s="13">
        <v>7</v>
      </c>
      <c r="H10" s="13">
        <v>7</v>
      </c>
      <c r="I10" s="15">
        <f t="shared" si="1"/>
        <v>91</v>
      </c>
      <c r="J10" s="13" t="s">
        <v>9</v>
      </c>
      <c r="K10" s="13" t="s">
        <v>46</v>
      </c>
      <c r="L10" s="2" t="s">
        <v>165</v>
      </c>
      <c r="M10" s="2" t="s">
        <v>165</v>
      </c>
      <c r="N10" s="5" t="s">
        <v>45</v>
      </c>
      <c r="O10" s="2" t="s">
        <v>49</v>
      </c>
      <c r="P10" s="2" t="s">
        <v>49</v>
      </c>
      <c r="Q10" s="10" t="s">
        <v>42</v>
      </c>
      <c r="R10" s="10" t="s">
        <v>254</v>
      </c>
    </row>
    <row r="11" spans="1:18" x14ac:dyDescent="0.35">
      <c r="A11" s="12" t="s">
        <v>226</v>
      </c>
      <c r="B11" s="13" t="s">
        <v>149</v>
      </c>
      <c r="C11" s="13" t="s">
        <v>242</v>
      </c>
      <c r="D11" s="13">
        <f t="shared" si="0"/>
        <v>36</v>
      </c>
      <c r="E11" s="14">
        <v>10</v>
      </c>
      <c r="F11" s="2" t="s">
        <v>215</v>
      </c>
      <c r="G11" s="13">
        <v>5</v>
      </c>
      <c r="H11" s="13">
        <v>2</v>
      </c>
      <c r="I11" s="15">
        <f t="shared" si="1"/>
        <v>62</v>
      </c>
      <c r="J11" s="13" t="s">
        <v>9</v>
      </c>
      <c r="K11" s="13" t="s">
        <v>46</v>
      </c>
      <c r="L11" s="2" t="s">
        <v>166</v>
      </c>
      <c r="M11" s="2" t="s">
        <v>166</v>
      </c>
      <c r="N11" s="5" t="s">
        <v>45</v>
      </c>
      <c r="O11" s="2" t="s">
        <v>49</v>
      </c>
      <c r="P11" s="2" t="s">
        <v>49</v>
      </c>
      <c r="Q11" s="10" t="s">
        <v>42</v>
      </c>
      <c r="R11" s="10" t="s">
        <v>254</v>
      </c>
    </row>
    <row r="12" spans="1:18" x14ac:dyDescent="0.35">
      <c r="A12" s="12" t="s">
        <v>226</v>
      </c>
      <c r="B12" s="13" t="s">
        <v>149</v>
      </c>
      <c r="C12" s="13" t="s">
        <v>242</v>
      </c>
      <c r="D12" s="13">
        <f t="shared" si="0"/>
        <v>36</v>
      </c>
      <c r="E12" s="14">
        <v>11</v>
      </c>
      <c r="F12" s="2" t="s">
        <v>212</v>
      </c>
      <c r="G12" s="13">
        <v>5</v>
      </c>
      <c r="H12" s="13">
        <v>4</v>
      </c>
      <c r="I12" s="15">
        <f t="shared" si="1"/>
        <v>64</v>
      </c>
      <c r="J12" s="13" t="s">
        <v>9</v>
      </c>
      <c r="K12" s="13" t="s">
        <v>12</v>
      </c>
      <c r="L12" s="2" t="s">
        <v>165</v>
      </c>
      <c r="M12" s="2" t="s">
        <v>165</v>
      </c>
      <c r="N12" s="5" t="s">
        <v>45</v>
      </c>
      <c r="O12" s="2" t="s">
        <v>49</v>
      </c>
      <c r="P12" s="2" t="s">
        <v>49</v>
      </c>
      <c r="Q12" s="10" t="s">
        <v>42</v>
      </c>
      <c r="R12" s="10" t="s">
        <v>254</v>
      </c>
    </row>
    <row r="13" spans="1:18" x14ac:dyDescent="0.35">
      <c r="A13" s="12" t="s">
        <v>255</v>
      </c>
      <c r="B13" s="13" t="s">
        <v>192</v>
      </c>
      <c r="C13" s="13" t="s">
        <v>240</v>
      </c>
      <c r="D13" s="13">
        <v>52</v>
      </c>
      <c r="E13" s="1">
        <v>1</v>
      </c>
      <c r="G13" s="2" t="s">
        <v>171</v>
      </c>
      <c r="K13" s="2" t="s">
        <v>12</v>
      </c>
      <c r="L13" s="2">
        <v>2</v>
      </c>
      <c r="M13" s="2">
        <v>4</v>
      </c>
      <c r="N13" s="2">
        <v>2</v>
      </c>
      <c r="O13" s="2" t="str">
        <f t="shared" ref="O13:O53" si="2">IF(N13&gt;1,"Yes","No")</f>
        <v>Yes</v>
      </c>
      <c r="P13" s="9" t="s">
        <v>151</v>
      </c>
      <c r="Q13" s="10" t="s">
        <v>43</v>
      </c>
      <c r="R13" s="10" t="s">
        <v>195</v>
      </c>
    </row>
    <row r="14" spans="1:18" x14ac:dyDescent="0.35">
      <c r="A14" s="12" t="s">
        <v>255</v>
      </c>
      <c r="B14" s="13" t="s">
        <v>192</v>
      </c>
      <c r="C14" s="13" t="s">
        <v>240</v>
      </c>
      <c r="D14" s="13">
        <v>52</v>
      </c>
      <c r="E14" s="1">
        <v>2</v>
      </c>
      <c r="G14" s="2" t="s">
        <v>171</v>
      </c>
      <c r="K14" s="2" t="s">
        <v>12</v>
      </c>
      <c r="L14" s="2">
        <v>1</v>
      </c>
      <c r="M14" s="2">
        <v>2</v>
      </c>
      <c r="N14" s="2">
        <v>1</v>
      </c>
      <c r="O14" s="2" t="str">
        <f t="shared" si="2"/>
        <v>No</v>
      </c>
      <c r="P14" s="9" t="s">
        <v>45</v>
      </c>
      <c r="Q14" s="10" t="s">
        <v>43</v>
      </c>
    </row>
    <row r="15" spans="1:18" x14ac:dyDescent="0.35">
      <c r="A15" s="12" t="s">
        <v>255</v>
      </c>
      <c r="B15" s="13" t="s">
        <v>192</v>
      </c>
      <c r="C15" s="13" t="s">
        <v>240</v>
      </c>
      <c r="D15" s="13">
        <v>52</v>
      </c>
      <c r="E15" s="1">
        <v>3</v>
      </c>
      <c r="G15" s="2" t="s">
        <v>171</v>
      </c>
      <c r="K15" s="2" t="s">
        <v>12</v>
      </c>
      <c r="L15" s="2">
        <v>1</v>
      </c>
      <c r="M15" s="2">
        <v>3</v>
      </c>
      <c r="N15" s="2">
        <v>2</v>
      </c>
      <c r="O15" s="2" t="str">
        <f t="shared" si="2"/>
        <v>Yes</v>
      </c>
      <c r="P15" s="9" t="s">
        <v>151</v>
      </c>
      <c r="Q15" s="10" t="s">
        <v>43</v>
      </c>
    </row>
    <row r="16" spans="1:18" x14ac:dyDescent="0.35">
      <c r="A16" s="12" t="s">
        <v>255</v>
      </c>
      <c r="B16" s="13" t="s">
        <v>192</v>
      </c>
      <c r="C16" s="13" t="s">
        <v>240</v>
      </c>
      <c r="D16" s="13">
        <v>52</v>
      </c>
      <c r="E16" s="1">
        <v>4</v>
      </c>
      <c r="G16" s="2" t="s">
        <v>171</v>
      </c>
      <c r="K16" s="2" t="s">
        <v>12</v>
      </c>
      <c r="L16" s="2">
        <v>3</v>
      </c>
      <c r="M16" s="2">
        <v>3</v>
      </c>
      <c r="N16" s="2">
        <v>0</v>
      </c>
      <c r="O16" s="2" t="str">
        <f t="shared" si="2"/>
        <v>No</v>
      </c>
      <c r="P16" s="9" t="s">
        <v>45</v>
      </c>
      <c r="Q16" s="10" t="s">
        <v>43</v>
      </c>
    </row>
    <row r="17" spans="1:17" x14ac:dyDescent="0.35">
      <c r="A17" s="12" t="s">
        <v>255</v>
      </c>
      <c r="B17" s="13" t="s">
        <v>192</v>
      </c>
      <c r="C17" s="13" t="s">
        <v>240</v>
      </c>
      <c r="D17" s="13">
        <v>52</v>
      </c>
      <c r="E17" s="1">
        <v>5</v>
      </c>
      <c r="G17" s="2" t="s">
        <v>171</v>
      </c>
      <c r="K17" s="2" t="s">
        <v>12</v>
      </c>
      <c r="L17" s="2">
        <v>2</v>
      </c>
      <c r="M17" s="2">
        <v>3</v>
      </c>
      <c r="N17" s="2">
        <v>1</v>
      </c>
      <c r="O17" s="2" t="str">
        <f t="shared" si="2"/>
        <v>No</v>
      </c>
      <c r="P17" s="9" t="s">
        <v>45</v>
      </c>
      <c r="Q17" s="10" t="s">
        <v>43</v>
      </c>
    </row>
    <row r="18" spans="1:17" x14ac:dyDescent="0.35">
      <c r="A18" s="12" t="s">
        <v>255</v>
      </c>
      <c r="B18" s="13" t="s">
        <v>192</v>
      </c>
      <c r="C18" s="13" t="s">
        <v>240</v>
      </c>
      <c r="D18" s="13">
        <v>52</v>
      </c>
      <c r="E18" s="1">
        <v>6</v>
      </c>
      <c r="G18" s="2" t="s">
        <v>171</v>
      </c>
      <c r="K18" s="2" t="s">
        <v>12</v>
      </c>
      <c r="L18" s="2">
        <v>1</v>
      </c>
      <c r="M18" s="2">
        <v>2</v>
      </c>
      <c r="N18" s="2">
        <v>1</v>
      </c>
      <c r="O18" s="2" t="str">
        <f t="shared" si="2"/>
        <v>No</v>
      </c>
      <c r="P18" s="9" t="s">
        <v>45</v>
      </c>
      <c r="Q18" s="10" t="s">
        <v>43</v>
      </c>
    </row>
    <row r="19" spans="1:17" x14ac:dyDescent="0.35">
      <c r="A19" s="12" t="s">
        <v>255</v>
      </c>
      <c r="B19" s="13" t="s">
        <v>192</v>
      </c>
      <c r="C19" s="13" t="s">
        <v>240</v>
      </c>
      <c r="D19" s="13">
        <v>52</v>
      </c>
      <c r="E19" s="1">
        <v>7</v>
      </c>
      <c r="G19" s="2" t="s">
        <v>171</v>
      </c>
      <c r="K19" s="2" t="s">
        <v>12</v>
      </c>
      <c r="L19" s="2">
        <v>1</v>
      </c>
      <c r="M19" s="2">
        <v>2</v>
      </c>
      <c r="N19" s="2">
        <v>1</v>
      </c>
      <c r="O19" s="2" t="str">
        <f t="shared" si="2"/>
        <v>No</v>
      </c>
      <c r="P19" s="9" t="s">
        <v>45</v>
      </c>
      <c r="Q19" s="10" t="s">
        <v>43</v>
      </c>
    </row>
    <row r="20" spans="1:17" x14ac:dyDescent="0.35">
      <c r="A20" s="12" t="s">
        <v>255</v>
      </c>
      <c r="B20" s="13" t="s">
        <v>192</v>
      </c>
      <c r="C20" s="13" t="s">
        <v>240</v>
      </c>
      <c r="D20" s="13">
        <v>52</v>
      </c>
      <c r="E20" s="1">
        <v>8</v>
      </c>
      <c r="G20" s="2" t="s">
        <v>171</v>
      </c>
      <c r="K20" s="2" t="s">
        <v>12</v>
      </c>
      <c r="L20" s="2">
        <v>3</v>
      </c>
      <c r="M20" s="2">
        <v>3</v>
      </c>
      <c r="N20" s="2">
        <v>0</v>
      </c>
      <c r="O20" s="2" t="str">
        <f t="shared" si="2"/>
        <v>No</v>
      </c>
      <c r="P20" s="9" t="s">
        <v>45</v>
      </c>
      <c r="Q20" s="10" t="s">
        <v>43</v>
      </c>
    </row>
    <row r="21" spans="1:17" x14ac:dyDescent="0.35">
      <c r="A21" s="12" t="s">
        <v>255</v>
      </c>
      <c r="B21" s="13" t="s">
        <v>192</v>
      </c>
      <c r="C21" s="13" t="s">
        <v>240</v>
      </c>
      <c r="D21" s="13">
        <v>52</v>
      </c>
      <c r="E21" s="1">
        <v>9</v>
      </c>
      <c r="G21" s="2" t="s">
        <v>171</v>
      </c>
      <c r="K21" s="2" t="s">
        <v>12</v>
      </c>
      <c r="L21" s="2">
        <v>2</v>
      </c>
      <c r="M21" s="2">
        <v>4</v>
      </c>
      <c r="N21" s="2">
        <v>2</v>
      </c>
      <c r="O21" s="2" t="str">
        <f t="shared" si="2"/>
        <v>Yes</v>
      </c>
      <c r="P21" s="9" t="s">
        <v>151</v>
      </c>
      <c r="Q21" s="10" t="s">
        <v>43</v>
      </c>
    </row>
    <row r="22" spans="1:17" x14ac:dyDescent="0.35">
      <c r="A22" s="12" t="s">
        <v>255</v>
      </c>
      <c r="B22" s="13" t="s">
        <v>192</v>
      </c>
      <c r="C22" s="13" t="s">
        <v>240</v>
      </c>
      <c r="D22" s="13">
        <v>52</v>
      </c>
      <c r="E22" s="1">
        <v>10</v>
      </c>
      <c r="G22" s="2" t="s">
        <v>171</v>
      </c>
      <c r="K22" s="2" t="s">
        <v>12</v>
      </c>
      <c r="L22" s="2">
        <v>1</v>
      </c>
      <c r="M22" s="2">
        <v>3</v>
      </c>
      <c r="N22" s="2">
        <v>2</v>
      </c>
      <c r="O22" s="2" t="str">
        <f t="shared" si="2"/>
        <v>Yes</v>
      </c>
      <c r="P22" s="9" t="s">
        <v>151</v>
      </c>
      <c r="Q22" s="10" t="s">
        <v>43</v>
      </c>
    </row>
    <row r="23" spans="1:17" x14ac:dyDescent="0.35">
      <c r="A23" s="12" t="s">
        <v>255</v>
      </c>
      <c r="B23" s="13" t="s">
        <v>192</v>
      </c>
      <c r="C23" s="13" t="s">
        <v>240</v>
      </c>
      <c r="D23" s="13">
        <v>52</v>
      </c>
      <c r="E23" s="1">
        <v>11</v>
      </c>
      <c r="G23" s="2" t="s">
        <v>171</v>
      </c>
      <c r="K23" s="2" t="s">
        <v>12</v>
      </c>
      <c r="L23" s="2">
        <v>3</v>
      </c>
      <c r="M23" s="2">
        <v>3</v>
      </c>
      <c r="N23" s="2">
        <v>0</v>
      </c>
      <c r="O23" s="2" t="str">
        <f t="shared" si="2"/>
        <v>No</v>
      </c>
      <c r="P23" s="9" t="s">
        <v>45</v>
      </c>
      <c r="Q23" s="10" t="s">
        <v>43</v>
      </c>
    </row>
    <row r="24" spans="1:17" x14ac:dyDescent="0.35">
      <c r="A24" s="12" t="s">
        <v>255</v>
      </c>
      <c r="B24" s="13" t="s">
        <v>192</v>
      </c>
      <c r="C24" s="13" t="s">
        <v>240</v>
      </c>
      <c r="D24" s="13">
        <v>52</v>
      </c>
      <c r="E24" s="1">
        <v>12</v>
      </c>
      <c r="G24" s="2" t="s">
        <v>171</v>
      </c>
      <c r="K24" s="2" t="s">
        <v>12</v>
      </c>
      <c r="L24" s="2">
        <v>3</v>
      </c>
      <c r="M24" s="2">
        <v>4</v>
      </c>
      <c r="N24" s="2">
        <v>1</v>
      </c>
      <c r="O24" s="2" t="str">
        <f t="shared" si="2"/>
        <v>No</v>
      </c>
      <c r="P24" s="9" t="s">
        <v>45</v>
      </c>
      <c r="Q24" s="10" t="s">
        <v>43</v>
      </c>
    </row>
    <row r="25" spans="1:17" x14ac:dyDescent="0.35">
      <c r="A25" s="12" t="s">
        <v>255</v>
      </c>
      <c r="B25" s="13" t="s">
        <v>192</v>
      </c>
      <c r="C25" s="13" t="s">
        <v>240</v>
      </c>
      <c r="D25" s="13">
        <v>52</v>
      </c>
      <c r="E25" s="1">
        <v>13</v>
      </c>
      <c r="G25" s="2" t="s">
        <v>171</v>
      </c>
      <c r="K25" s="2" t="s">
        <v>12</v>
      </c>
      <c r="L25" s="2">
        <v>1</v>
      </c>
      <c r="M25" s="2">
        <v>2</v>
      </c>
      <c r="N25" s="2">
        <v>1</v>
      </c>
      <c r="O25" s="2" t="str">
        <f t="shared" si="2"/>
        <v>No</v>
      </c>
      <c r="P25" s="9" t="s">
        <v>45</v>
      </c>
      <c r="Q25" s="10" t="s">
        <v>43</v>
      </c>
    </row>
    <row r="26" spans="1:17" x14ac:dyDescent="0.35">
      <c r="A26" s="12" t="s">
        <v>255</v>
      </c>
      <c r="B26" s="13" t="s">
        <v>192</v>
      </c>
      <c r="C26" s="13" t="s">
        <v>240</v>
      </c>
      <c r="D26" s="13">
        <v>52</v>
      </c>
      <c r="E26" s="1">
        <v>14</v>
      </c>
      <c r="G26" s="2" t="s">
        <v>171</v>
      </c>
      <c r="K26" s="2" t="s">
        <v>12</v>
      </c>
      <c r="L26" s="2">
        <v>2</v>
      </c>
      <c r="M26" s="2">
        <v>4</v>
      </c>
      <c r="N26" s="2">
        <v>2</v>
      </c>
      <c r="O26" s="2" t="str">
        <f t="shared" si="2"/>
        <v>Yes</v>
      </c>
      <c r="P26" s="9" t="s">
        <v>151</v>
      </c>
      <c r="Q26" s="10" t="s">
        <v>43</v>
      </c>
    </row>
    <row r="27" spans="1:17" x14ac:dyDescent="0.35">
      <c r="A27" s="12" t="s">
        <v>255</v>
      </c>
      <c r="B27" s="13" t="s">
        <v>192</v>
      </c>
      <c r="C27" s="13" t="s">
        <v>240</v>
      </c>
      <c r="D27" s="13">
        <v>52</v>
      </c>
      <c r="E27" s="1">
        <v>15</v>
      </c>
      <c r="G27" s="2" t="s">
        <v>171</v>
      </c>
      <c r="K27" s="2" t="s">
        <v>12</v>
      </c>
      <c r="L27" s="2">
        <v>1</v>
      </c>
      <c r="M27" s="2">
        <v>2</v>
      </c>
      <c r="N27" s="2">
        <v>1</v>
      </c>
      <c r="O27" s="2" t="str">
        <f t="shared" si="2"/>
        <v>No</v>
      </c>
      <c r="P27" s="9" t="s">
        <v>45</v>
      </c>
      <c r="Q27" s="10" t="s">
        <v>43</v>
      </c>
    </row>
    <row r="28" spans="1:17" x14ac:dyDescent="0.35">
      <c r="A28" s="12" t="s">
        <v>255</v>
      </c>
      <c r="B28" s="13" t="s">
        <v>192</v>
      </c>
      <c r="C28" s="13" t="s">
        <v>240</v>
      </c>
      <c r="D28" s="13">
        <v>52</v>
      </c>
      <c r="E28" s="1">
        <v>16</v>
      </c>
      <c r="G28" s="2" t="s">
        <v>171</v>
      </c>
      <c r="K28" s="2" t="s">
        <v>12</v>
      </c>
      <c r="L28" s="2">
        <v>1</v>
      </c>
      <c r="M28" s="2">
        <v>3</v>
      </c>
      <c r="N28" s="2">
        <v>2</v>
      </c>
      <c r="O28" s="2" t="str">
        <f t="shared" si="2"/>
        <v>Yes</v>
      </c>
      <c r="P28" s="9" t="s">
        <v>151</v>
      </c>
      <c r="Q28" s="10" t="s">
        <v>43</v>
      </c>
    </row>
    <row r="29" spans="1:17" x14ac:dyDescent="0.35">
      <c r="A29" s="12" t="s">
        <v>255</v>
      </c>
      <c r="B29" s="13" t="s">
        <v>192</v>
      </c>
      <c r="C29" s="13" t="s">
        <v>240</v>
      </c>
      <c r="D29" s="13">
        <v>52</v>
      </c>
      <c r="E29" s="1">
        <v>17</v>
      </c>
      <c r="G29" s="2" t="s">
        <v>171</v>
      </c>
      <c r="K29" s="2" t="s">
        <v>12</v>
      </c>
      <c r="L29" s="2">
        <v>1</v>
      </c>
      <c r="M29" s="2">
        <v>2</v>
      </c>
      <c r="N29" s="2">
        <v>1</v>
      </c>
      <c r="O29" s="2" t="str">
        <f t="shared" si="2"/>
        <v>No</v>
      </c>
      <c r="P29" s="9" t="s">
        <v>45</v>
      </c>
      <c r="Q29" s="10" t="s">
        <v>43</v>
      </c>
    </row>
    <row r="30" spans="1:17" x14ac:dyDescent="0.35">
      <c r="A30" s="12" t="s">
        <v>255</v>
      </c>
      <c r="B30" s="13" t="s">
        <v>192</v>
      </c>
      <c r="C30" s="13" t="s">
        <v>240</v>
      </c>
      <c r="D30" s="13">
        <v>52</v>
      </c>
      <c r="E30" s="1">
        <v>18</v>
      </c>
      <c r="G30" s="2" t="s">
        <v>171</v>
      </c>
      <c r="K30" s="2" t="s">
        <v>12</v>
      </c>
      <c r="L30" s="2">
        <v>3</v>
      </c>
      <c r="M30" s="2">
        <v>4</v>
      </c>
      <c r="N30" s="2">
        <v>1</v>
      </c>
      <c r="O30" s="2" t="str">
        <f t="shared" si="2"/>
        <v>No</v>
      </c>
      <c r="P30" s="9" t="s">
        <v>45</v>
      </c>
      <c r="Q30" s="10" t="s">
        <v>43</v>
      </c>
    </row>
    <row r="31" spans="1:17" x14ac:dyDescent="0.35">
      <c r="A31" s="12" t="s">
        <v>255</v>
      </c>
      <c r="B31" s="13" t="s">
        <v>192</v>
      </c>
      <c r="C31" s="13" t="s">
        <v>240</v>
      </c>
      <c r="D31" s="13">
        <v>52</v>
      </c>
      <c r="E31" s="1">
        <v>19</v>
      </c>
      <c r="G31" s="2" t="s">
        <v>171</v>
      </c>
      <c r="K31" s="2" t="s">
        <v>12</v>
      </c>
      <c r="L31" s="2">
        <v>1</v>
      </c>
      <c r="M31" s="2">
        <v>3</v>
      </c>
      <c r="N31" s="2">
        <v>2</v>
      </c>
      <c r="O31" s="2" t="str">
        <f t="shared" si="2"/>
        <v>Yes</v>
      </c>
      <c r="P31" s="9" t="s">
        <v>151</v>
      </c>
      <c r="Q31" s="10" t="s">
        <v>43</v>
      </c>
    </row>
    <row r="32" spans="1:17" x14ac:dyDescent="0.35">
      <c r="A32" s="12" t="s">
        <v>255</v>
      </c>
      <c r="B32" s="13" t="s">
        <v>192</v>
      </c>
      <c r="C32" s="13" t="s">
        <v>240</v>
      </c>
      <c r="D32" s="13">
        <v>52</v>
      </c>
      <c r="E32" s="1">
        <v>20</v>
      </c>
      <c r="G32" s="2" t="s">
        <v>171</v>
      </c>
      <c r="K32" s="2" t="s">
        <v>12</v>
      </c>
      <c r="L32" s="2">
        <v>1</v>
      </c>
      <c r="M32" s="2">
        <v>2</v>
      </c>
      <c r="N32" s="2">
        <v>1</v>
      </c>
      <c r="O32" s="2" t="str">
        <f t="shared" si="2"/>
        <v>No</v>
      </c>
      <c r="P32" s="9" t="s">
        <v>45</v>
      </c>
      <c r="Q32" s="10" t="s">
        <v>43</v>
      </c>
    </row>
    <row r="33" spans="1:17" x14ac:dyDescent="0.35">
      <c r="A33" s="12" t="s">
        <v>255</v>
      </c>
      <c r="B33" s="13" t="s">
        <v>192</v>
      </c>
      <c r="C33" s="13" t="s">
        <v>240</v>
      </c>
      <c r="D33" s="13">
        <v>52</v>
      </c>
      <c r="E33" s="1" t="s">
        <v>97</v>
      </c>
      <c r="G33" s="2" t="s">
        <v>171</v>
      </c>
      <c r="K33" s="2" t="s">
        <v>12</v>
      </c>
      <c r="L33" s="2">
        <v>1</v>
      </c>
      <c r="M33" s="2">
        <v>3</v>
      </c>
      <c r="N33" s="2">
        <v>2</v>
      </c>
      <c r="O33" s="2" t="str">
        <f t="shared" si="2"/>
        <v>Yes</v>
      </c>
      <c r="P33" s="9" t="s">
        <v>151</v>
      </c>
      <c r="Q33" s="10" t="s">
        <v>41</v>
      </c>
    </row>
    <row r="34" spans="1:17" x14ac:dyDescent="0.35">
      <c r="A34" s="12" t="s">
        <v>255</v>
      </c>
      <c r="B34" s="13" t="s">
        <v>192</v>
      </c>
      <c r="C34" s="13" t="s">
        <v>240</v>
      </c>
      <c r="D34" s="13">
        <v>52</v>
      </c>
      <c r="E34" s="1" t="s">
        <v>106</v>
      </c>
      <c r="G34" s="2" t="s">
        <v>171</v>
      </c>
      <c r="K34" s="2" t="s">
        <v>12</v>
      </c>
      <c r="L34" s="2">
        <v>3</v>
      </c>
      <c r="M34" s="2">
        <v>5</v>
      </c>
      <c r="N34" s="2">
        <v>2</v>
      </c>
      <c r="O34" s="2" t="str">
        <f t="shared" si="2"/>
        <v>Yes</v>
      </c>
      <c r="P34" s="9" t="s">
        <v>178</v>
      </c>
      <c r="Q34" s="10" t="s">
        <v>41</v>
      </c>
    </row>
    <row r="35" spans="1:17" x14ac:dyDescent="0.35">
      <c r="A35" s="12" t="s">
        <v>255</v>
      </c>
      <c r="B35" s="13" t="s">
        <v>192</v>
      </c>
      <c r="C35" s="13" t="s">
        <v>240</v>
      </c>
      <c r="D35" s="13">
        <v>52</v>
      </c>
      <c r="E35" s="1" t="s">
        <v>107</v>
      </c>
      <c r="G35" s="2" t="s">
        <v>171</v>
      </c>
      <c r="K35" s="2" t="s">
        <v>12</v>
      </c>
      <c r="L35" s="2">
        <v>1</v>
      </c>
      <c r="M35" s="2">
        <v>3</v>
      </c>
      <c r="N35" s="2">
        <v>2</v>
      </c>
      <c r="O35" s="2" t="str">
        <f t="shared" si="2"/>
        <v>Yes</v>
      </c>
      <c r="P35" s="9" t="s">
        <v>151</v>
      </c>
      <c r="Q35" s="10" t="s">
        <v>41</v>
      </c>
    </row>
    <row r="36" spans="1:17" x14ac:dyDescent="0.35">
      <c r="A36" s="12" t="s">
        <v>255</v>
      </c>
      <c r="B36" s="13" t="s">
        <v>192</v>
      </c>
      <c r="C36" s="13" t="s">
        <v>240</v>
      </c>
      <c r="D36" s="13">
        <v>52</v>
      </c>
      <c r="E36" s="1" t="s">
        <v>108</v>
      </c>
      <c r="G36" s="2" t="s">
        <v>171</v>
      </c>
      <c r="K36" s="2" t="s">
        <v>12</v>
      </c>
      <c r="L36" s="2">
        <v>3</v>
      </c>
      <c r="M36" s="2">
        <v>5</v>
      </c>
      <c r="N36" s="2">
        <v>2</v>
      </c>
      <c r="O36" s="2" t="str">
        <f t="shared" si="2"/>
        <v>Yes</v>
      </c>
      <c r="P36" s="9" t="s">
        <v>178</v>
      </c>
      <c r="Q36" s="10" t="s">
        <v>41</v>
      </c>
    </row>
    <row r="37" spans="1:17" x14ac:dyDescent="0.35">
      <c r="A37" s="12" t="s">
        <v>255</v>
      </c>
      <c r="B37" s="13" t="s">
        <v>192</v>
      </c>
      <c r="C37" s="13" t="s">
        <v>240</v>
      </c>
      <c r="D37" s="13">
        <v>52</v>
      </c>
      <c r="E37" s="1" t="s">
        <v>109</v>
      </c>
      <c r="G37" s="2" t="s">
        <v>171</v>
      </c>
      <c r="K37" s="2" t="s">
        <v>12</v>
      </c>
      <c r="L37" s="2">
        <v>2</v>
      </c>
      <c r="M37" s="2">
        <v>5</v>
      </c>
      <c r="N37" s="2">
        <v>3</v>
      </c>
      <c r="O37" s="2" t="str">
        <f t="shared" si="2"/>
        <v>Yes</v>
      </c>
      <c r="P37" s="9" t="s">
        <v>178</v>
      </c>
      <c r="Q37" s="10" t="s">
        <v>41</v>
      </c>
    </row>
    <row r="38" spans="1:17" x14ac:dyDescent="0.35">
      <c r="A38" s="12" t="s">
        <v>255</v>
      </c>
      <c r="B38" s="13" t="s">
        <v>192</v>
      </c>
      <c r="C38" s="13" t="s">
        <v>240</v>
      </c>
      <c r="D38" s="13">
        <v>52</v>
      </c>
      <c r="E38" s="1" t="s">
        <v>110</v>
      </c>
      <c r="G38" s="2" t="s">
        <v>171</v>
      </c>
      <c r="K38" s="2" t="s">
        <v>12</v>
      </c>
      <c r="L38" s="2">
        <v>1</v>
      </c>
      <c r="M38" s="2">
        <v>4</v>
      </c>
      <c r="N38" s="2">
        <v>3</v>
      </c>
      <c r="O38" s="2" t="str">
        <f t="shared" si="2"/>
        <v>Yes</v>
      </c>
      <c r="P38" s="9" t="s">
        <v>151</v>
      </c>
      <c r="Q38" s="10" t="s">
        <v>41</v>
      </c>
    </row>
    <row r="39" spans="1:17" x14ac:dyDescent="0.35">
      <c r="A39" s="12" t="s">
        <v>255</v>
      </c>
      <c r="B39" s="13" t="s">
        <v>192</v>
      </c>
      <c r="C39" s="13" t="s">
        <v>240</v>
      </c>
      <c r="D39" s="13">
        <v>52</v>
      </c>
      <c r="E39" s="1" t="s">
        <v>111</v>
      </c>
      <c r="G39" s="2" t="s">
        <v>171</v>
      </c>
      <c r="K39" s="2" t="s">
        <v>12</v>
      </c>
      <c r="L39" s="2">
        <v>3</v>
      </c>
      <c r="M39" s="2">
        <v>5</v>
      </c>
      <c r="N39" s="2">
        <v>2</v>
      </c>
      <c r="O39" s="2" t="str">
        <f t="shared" si="2"/>
        <v>Yes</v>
      </c>
      <c r="P39" s="9" t="s">
        <v>178</v>
      </c>
      <c r="Q39" s="10" t="s">
        <v>41</v>
      </c>
    </row>
    <row r="40" spans="1:17" x14ac:dyDescent="0.35">
      <c r="A40" s="12" t="s">
        <v>255</v>
      </c>
      <c r="B40" s="13" t="s">
        <v>192</v>
      </c>
      <c r="C40" s="13" t="s">
        <v>240</v>
      </c>
      <c r="D40" s="13">
        <v>52</v>
      </c>
      <c r="E40" s="1" t="s">
        <v>112</v>
      </c>
      <c r="G40" s="2" t="s">
        <v>171</v>
      </c>
      <c r="K40" s="2" t="s">
        <v>12</v>
      </c>
      <c r="L40" s="2">
        <v>1</v>
      </c>
      <c r="M40" s="2">
        <v>3</v>
      </c>
      <c r="N40" s="2">
        <v>2</v>
      </c>
      <c r="O40" s="2" t="str">
        <f t="shared" si="2"/>
        <v>Yes</v>
      </c>
      <c r="P40" s="9" t="s">
        <v>151</v>
      </c>
      <c r="Q40" s="10" t="s">
        <v>41</v>
      </c>
    </row>
    <row r="41" spans="1:17" x14ac:dyDescent="0.35">
      <c r="A41" s="12" t="s">
        <v>255</v>
      </c>
      <c r="B41" s="13" t="s">
        <v>192</v>
      </c>
      <c r="C41" s="13" t="s">
        <v>240</v>
      </c>
      <c r="D41" s="13">
        <v>52</v>
      </c>
      <c r="E41" s="1" t="s">
        <v>113</v>
      </c>
      <c r="G41" s="2" t="s">
        <v>171</v>
      </c>
      <c r="K41" s="2" t="s">
        <v>12</v>
      </c>
      <c r="L41" s="2">
        <v>1</v>
      </c>
      <c r="M41" s="2">
        <v>4</v>
      </c>
      <c r="N41" s="2">
        <v>3</v>
      </c>
      <c r="O41" s="2" t="str">
        <f t="shared" si="2"/>
        <v>Yes</v>
      </c>
      <c r="P41" s="9" t="s">
        <v>151</v>
      </c>
      <c r="Q41" s="10" t="s">
        <v>41</v>
      </c>
    </row>
    <row r="42" spans="1:17" x14ac:dyDescent="0.35">
      <c r="A42" s="12" t="s">
        <v>255</v>
      </c>
      <c r="B42" s="13" t="s">
        <v>192</v>
      </c>
      <c r="C42" s="13" t="s">
        <v>240</v>
      </c>
      <c r="D42" s="13">
        <v>52</v>
      </c>
      <c r="E42" s="1" t="s">
        <v>114</v>
      </c>
      <c r="G42" s="2" t="s">
        <v>171</v>
      </c>
      <c r="K42" s="2" t="s">
        <v>12</v>
      </c>
      <c r="L42" s="2">
        <v>2</v>
      </c>
      <c r="M42" s="2">
        <v>4</v>
      </c>
      <c r="N42" s="2">
        <v>2</v>
      </c>
      <c r="O42" s="2" t="str">
        <f t="shared" si="2"/>
        <v>Yes</v>
      </c>
      <c r="P42" s="9" t="s">
        <v>151</v>
      </c>
      <c r="Q42" s="10" t="s">
        <v>41</v>
      </c>
    </row>
    <row r="43" spans="1:17" x14ac:dyDescent="0.35">
      <c r="A43" s="12" t="s">
        <v>255</v>
      </c>
      <c r="B43" s="13" t="s">
        <v>192</v>
      </c>
      <c r="C43" s="13" t="s">
        <v>240</v>
      </c>
      <c r="D43" s="13">
        <v>52</v>
      </c>
      <c r="E43" s="1" t="s">
        <v>116</v>
      </c>
      <c r="G43" s="2" t="s">
        <v>171</v>
      </c>
      <c r="K43" s="2" t="s">
        <v>12</v>
      </c>
      <c r="L43" s="2">
        <v>1</v>
      </c>
      <c r="M43" s="2">
        <v>4</v>
      </c>
      <c r="N43" s="2">
        <v>3</v>
      </c>
      <c r="O43" s="2" t="str">
        <f t="shared" si="2"/>
        <v>Yes</v>
      </c>
      <c r="P43" s="9" t="s">
        <v>151</v>
      </c>
      <c r="Q43" s="10" t="s">
        <v>41</v>
      </c>
    </row>
    <row r="44" spans="1:17" x14ac:dyDescent="0.35">
      <c r="A44" s="12" t="s">
        <v>255</v>
      </c>
      <c r="B44" s="13" t="s">
        <v>192</v>
      </c>
      <c r="C44" s="13" t="s">
        <v>240</v>
      </c>
      <c r="D44" s="13">
        <v>52</v>
      </c>
      <c r="E44" s="1" t="s">
        <v>98</v>
      </c>
      <c r="G44" s="2" t="s">
        <v>171</v>
      </c>
      <c r="K44" s="2" t="s">
        <v>12</v>
      </c>
      <c r="L44" s="2">
        <v>1</v>
      </c>
      <c r="M44" s="2">
        <v>4</v>
      </c>
      <c r="N44" s="2">
        <v>3</v>
      </c>
      <c r="O44" s="2" t="str">
        <f t="shared" si="2"/>
        <v>Yes</v>
      </c>
      <c r="P44" s="9" t="s">
        <v>151</v>
      </c>
      <c r="Q44" s="10" t="s">
        <v>41</v>
      </c>
    </row>
    <row r="45" spans="1:17" x14ac:dyDescent="0.35">
      <c r="A45" s="12" t="s">
        <v>255</v>
      </c>
      <c r="B45" s="13" t="s">
        <v>192</v>
      </c>
      <c r="C45" s="13" t="s">
        <v>240</v>
      </c>
      <c r="D45" s="13">
        <v>52</v>
      </c>
      <c r="E45" s="1" t="s">
        <v>115</v>
      </c>
      <c r="G45" s="2" t="s">
        <v>171</v>
      </c>
      <c r="K45" s="2" t="s">
        <v>12</v>
      </c>
      <c r="L45" s="2">
        <v>3</v>
      </c>
      <c r="M45" s="2">
        <v>5</v>
      </c>
      <c r="N45" s="2">
        <v>2</v>
      </c>
      <c r="O45" s="2" t="str">
        <f t="shared" si="2"/>
        <v>Yes</v>
      </c>
      <c r="P45" s="9" t="s">
        <v>178</v>
      </c>
      <c r="Q45" s="10" t="s">
        <v>41</v>
      </c>
    </row>
    <row r="46" spans="1:17" x14ac:dyDescent="0.35">
      <c r="A46" s="12" t="s">
        <v>255</v>
      </c>
      <c r="B46" s="13" t="s">
        <v>192</v>
      </c>
      <c r="C46" s="13" t="s">
        <v>240</v>
      </c>
      <c r="D46" s="13">
        <v>52</v>
      </c>
      <c r="E46" s="1" t="s">
        <v>117</v>
      </c>
      <c r="G46" s="2" t="s">
        <v>171</v>
      </c>
      <c r="K46" s="2" t="s">
        <v>12</v>
      </c>
      <c r="L46" s="2">
        <v>1</v>
      </c>
      <c r="M46" s="2">
        <v>3</v>
      </c>
      <c r="N46" s="2">
        <v>2</v>
      </c>
      <c r="O46" s="2" t="str">
        <f t="shared" si="2"/>
        <v>Yes</v>
      </c>
      <c r="P46" s="9" t="s">
        <v>151</v>
      </c>
      <c r="Q46" s="10" t="s">
        <v>41</v>
      </c>
    </row>
    <row r="47" spans="1:17" x14ac:dyDescent="0.35">
      <c r="A47" s="12" t="s">
        <v>255</v>
      </c>
      <c r="B47" s="13" t="s">
        <v>192</v>
      </c>
      <c r="C47" s="13" t="s">
        <v>240</v>
      </c>
      <c r="D47" s="13">
        <v>52</v>
      </c>
      <c r="E47" s="1" t="s">
        <v>99</v>
      </c>
      <c r="G47" s="2" t="s">
        <v>171</v>
      </c>
      <c r="K47" s="2" t="s">
        <v>12</v>
      </c>
      <c r="L47" s="2">
        <v>2</v>
      </c>
      <c r="M47" s="2">
        <v>4</v>
      </c>
      <c r="N47" s="2">
        <v>2</v>
      </c>
      <c r="O47" s="2" t="str">
        <f t="shared" si="2"/>
        <v>Yes</v>
      </c>
      <c r="P47" s="9" t="s">
        <v>151</v>
      </c>
      <c r="Q47" s="10" t="s">
        <v>41</v>
      </c>
    </row>
    <row r="48" spans="1:17" x14ac:dyDescent="0.35">
      <c r="A48" s="12" t="s">
        <v>255</v>
      </c>
      <c r="B48" s="13" t="s">
        <v>192</v>
      </c>
      <c r="C48" s="13" t="s">
        <v>240</v>
      </c>
      <c r="D48" s="13">
        <v>52</v>
      </c>
      <c r="E48" s="1" t="s">
        <v>100</v>
      </c>
      <c r="G48" s="2" t="s">
        <v>171</v>
      </c>
      <c r="K48" s="2" t="s">
        <v>12</v>
      </c>
      <c r="L48" s="2">
        <v>1</v>
      </c>
      <c r="M48" s="2">
        <v>4</v>
      </c>
      <c r="N48" s="2">
        <v>3</v>
      </c>
      <c r="O48" s="2" t="str">
        <f t="shared" si="2"/>
        <v>Yes</v>
      </c>
      <c r="P48" s="9" t="s">
        <v>151</v>
      </c>
      <c r="Q48" s="10" t="s">
        <v>41</v>
      </c>
    </row>
    <row r="49" spans="1:19" x14ac:dyDescent="0.35">
      <c r="A49" s="12" t="s">
        <v>255</v>
      </c>
      <c r="B49" s="13" t="s">
        <v>192</v>
      </c>
      <c r="C49" s="13" t="s">
        <v>240</v>
      </c>
      <c r="D49" s="13">
        <v>52</v>
      </c>
      <c r="E49" s="1" t="s">
        <v>101</v>
      </c>
      <c r="G49" s="2" t="s">
        <v>171</v>
      </c>
      <c r="K49" s="2" t="s">
        <v>12</v>
      </c>
      <c r="L49" s="2">
        <v>2</v>
      </c>
      <c r="M49" s="2">
        <v>4</v>
      </c>
      <c r="N49" s="2">
        <v>2</v>
      </c>
      <c r="O49" s="2" t="str">
        <f t="shared" si="2"/>
        <v>Yes</v>
      </c>
      <c r="P49" s="9" t="s">
        <v>151</v>
      </c>
      <c r="Q49" s="10" t="s">
        <v>41</v>
      </c>
    </row>
    <row r="50" spans="1:19" x14ac:dyDescent="0.35">
      <c r="A50" s="12" t="s">
        <v>255</v>
      </c>
      <c r="B50" s="13" t="s">
        <v>192</v>
      </c>
      <c r="C50" s="13" t="s">
        <v>240</v>
      </c>
      <c r="D50" s="13">
        <v>52</v>
      </c>
      <c r="E50" s="1" t="s">
        <v>102</v>
      </c>
      <c r="G50" s="2" t="s">
        <v>171</v>
      </c>
      <c r="K50" s="2" t="s">
        <v>12</v>
      </c>
      <c r="L50" s="2">
        <v>1</v>
      </c>
      <c r="M50" s="2">
        <v>3</v>
      </c>
      <c r="N50" s="2">
        <v>2</v>
      </c>
      <c r="O50" s="2" t="str">
        <f t="shared" si="2"/>
        <v>Yes</v>
      </c>
      <c r="P50" s="9" t="s">
        <v>151</v>
      </c>
      <c r="Q50" s="10" t="s">
        <v>41</v>
      </c>
    </row>
    <row r="51" spans="1:19" x14ac:dyDescent="0.35">
      <c r="A51" s="12" t="s">
        <v>255</v>
      </c>
      <c r="B51" s="13" t="s">
        <v>192</v>
      </c>
      <c r="C51" s="13" t="s">
        <v>240</v>
      </c>
      <c r="D51" s="13">
        <v>52</v>
      </c>
      <c r="E51" s="1" t="s">
        <v>103</v>
      </c>
      <c r="G51" s="2" t="s">
        <v>171</v>
      </c>
      <c r="K51" s="2" t="s">
        <v>12</v>
      </c>
      <c r="L51" s="2">
        <v>3</v>
      </c>
      <c r="M51" s="2">
        <v>5</v>
      </c>
      <c r="N51" s="2">
        <v>2</v>
      </c>
      <c r="O51" s="2" t="str">
        <f t="shared" si="2"/>
        <v>Yes</v>
      </c>
      <c r="P51" s="9" t="s">
        <v>178</v>
      </c>
      <c r="Q51" s="10" t="s">
        <v>41</v>
      </c>
    </row>
    <row r="52" spans="1:19" x14ac:dyDescent="0.35">
      <c r="A52" s="12" t="s">
        <v>255</v>
      </c>
      <c r="B52" s="13" t="s">
        <v>192</v>
      </c>
      <c r="C52" s="13" t="s">
        <v>240</v>
      </c>
      <c r="D52" s="13">
        <v>52</v>
      </c>
      <c r="E52" s="1" t="s">
        <v>104</v>
      </c>
      <c r="G52" s="2" t="s">
        <v>171</v>
      </c>
      <c r="K52" s="2" t="s">
        <v>12</v>
      </c>
      <c r="L52" s="2">
        <v>1</v>
      </c>
      <c r="M52" s="2">
        <v>4</v>
      </c>
      <c r="N52" s="2">
        <v>3</v>
      </c>
      <c r="O52" s="2" t="str">
        <f t="shared" si="2"/>
        <v>Yes</v>
      </c>
      <c r="P52" s="9" t="s">
        <v>151</v>
      </c>
      <c r="Q52" s="10" t="s">
        <v>41</v>
      </c>
    </row>
    <row r="53" spans="1:19" x14ac:dyDescent="0.35">
      <c r="A53" s="12" t="s">
        <v>255</v>
      </c>
      <c r="B53" s="13" t="s">
        <v>192</v>
      </c>
      <c r="C53" s="13" t="s">
        <v>240</v>
      </c>
      <c r="D53" s="13">
        <v>52</v>
      </c>
      <c r="E53" s="1" t="s">
        <v>105</v>
      </c>
      <c r="G53" s="2" t="s">
        <v>171</v>
      </c>
      <c r="K53" s="2" t="s">
        <v>12</v>
      </c>
      <c r="L53" s="2">
        <v>2</v>
      </c>
      <c r="M53" s="2">
        <v>5</v>
      </c>
      <c r="N53" s="2">
        <v>3</v>
      </c>
      <c r="O53" s="2" t="str">
        <f t="shared" si="2"/>
        <v>Yes</v>
      </c>
      <c r="P53" s="9" t="s">
        <v>178</v>
      </c>
      <c r="Q53" s="10" t="s">
        <v>41</v>
      </c>
    </row>
    <row r="54" spans="1:19" x14ac:dyDescent="0.35">
      <c r="A54" t="s">
        <v>233</v>
      </c>
      <c r="B54" s="2" t="s">
        <v>149</v>
      </c>
      <c r="C54" s="2" t="s">
        <v>242</v>
      </c>
      <c r="D54" s="2">
        <f t="shared" ref="D54:D65" si="3">12*4</f>
        <v>48</v>
      </c>
      <c r="E54" s="1" t="s">
        <v>196</v>
      </c>
      <c r="F54" s="20"/>
      <c r="G54" s="2">
        <v>4.8</v>
      </c>
      <c r="I54" s="2">
        <f t="shared" ref="I54:I65" si="4">G54*12</f>
        <v>57.599999999999994</v>
      </c>
      <c r="J54" s="2" t="s">
        <v>10</v>
      </c>
      <c r="K54" s="2" t="s">
        <v>12</v>
      </c>
      <c r="L54" s="2" t="s">
        <v>170</v>
      </c>
      <c r="M54" s="2" t="s">
        <v>166</v>
      </c>
      <c r="N54" s="5" t="s">
        <v>176</v>
      </c>
      <c r="O54" s="13" t="s">
        <v>45</v>
      </c>
      <c r="P54" s="13" t="s">
        <v>45</v>
      </c>
      <c r="Q54" s="10" t="s">
        <v>42</v>
      </c>
      <c r="S54" s="6"/>
    </row>
    <row r="55" spans="1:19" x14ac:dyDescent="0.35">
      <c r="A55" t="s">
        <v>233</v>
      </c>
      <c r="B55" s="2" t="s">
        <v>149</v>
      </c>
      <c r="C55" s="2" t="s">
        <v>242</v>
      </c>
      <c r="D55" s="2">
        <f t="shared" si="3"/>
        <v>48</v>
      </c>
      <c r="E55" s="1" t="s">
        <v>197</v>
      </c>
      <c r="F55" s="20"/>
      <c r="G55" s="2">
        <v>5.3</v>
      </c>
      <c r="I55" s="2">
        <f t="shared" si="4"/>
        <v>63.599999999999994</v>
      </c>
      <c r="J55" s="2" t="s">
        <v>9</v>
      </c>
      <c r="K55" s="2" t="s">
        <v>12</v>
      </c>
      <c r="L55" s="2" t="s">
        <v>166</v>
      </c>
      <c r="M55" s="2" t="s">
        <v>170</v>
      </c>
      <c r="N55" s="5" t="s">
        <v>22</v>
      </c>
      <c r="O55" s="13" t="s">
        <v>22</v>
      </c>
      <c r="P55" s="13" t="s">
        <v>178</v>
      </c>
      <c r="Q55" s="10" t="s">
        <v>42</v>
      </c>
      <c r="S55" s="6"/>
    </row>
    <row r="56" spans="1:19" x14ac:dyDescent="0.35">
      <c r="A56" t="s">
        <v>233</v>
      </c>
      <c r="B56" s="2" t="s">
        <v>149</v>
      </c>
      <c r="C56" s="2" t="s">
        <v>242</v>
      </c>
      <c r="D56" s="2">
        <f t="shared" si="3"/>
        <v>48</v>
      </c>
      <c r="E56" s="1" t="s">
        <v>198</v>
      </c>
      <c r="F56" s="20"/>
      <c r="G56" s="2">
        <v>3.6</v>
      </c>
      <c r="I56" s="2">
        <f t="shared" si="4"/>
        <v>43.2</v>
      </c>
      <c r="J56" s="2" t="s">
        <v>10</v>
      </c>
      <c r="K56" s="2" t="s">
        <v>46</v>
      </c>
      <c r="L56" s="2" t="s">
        <v>170</v>
      </c>
      <c r="M56" s="2" t="s">
        <v>166</v>
      </c>
      <c r="N56" s="5" t="s">
        <v>176</v>
      </c>
      <c r="O56" s="13" t="s">
        <v>45</v>
      </c>
      <c r="P56" s="13" t="s">
        <v>45</v>
      </c>
      <c r="Q56" s="10" t="s">
        <v>42</v>
      </c>
      <c r="S56" s="6"/>
    </row>
    <row r="57" spans="1:19" x14ac:dyDescent="0.35">
      <c r="A57" t="s">
        <v>233</v>
      </c>
      <c r="B57" s="2" t="s">
        <v>149</v>
      </c>
      <c r="C57" s="2" t="s">
        <v>242</v>
      </c>
      <c r="D57" s="2">
        <f t="shared" si="3"/>
        <v>48</v>
      </c>
      <c r="E57" s="1" t="s">
        <v>199</v>
      </c>
      <c r="F57" s="20"/>
      <c r="G57" s="2">
        <v>16</v>
      </c>
      <c r="I57" s="2">
        <f t="shared" si="4"/>
        <v>192</v>
      </c>
      <c r="J57" s="2" t="s">
        <v>9</v>
      </c>
      <c r="K57" s="2" t="s">
        <v>12</v>
      </c>
      <c r="L57" s="2" t="s">
        <v>170</v>
      </c>
      <c r="M57" s="2" t="s">
        <v>170</v>
      </c>
      <c r="N57" s="5" t="s">
        <v>45</v>
      </c>
      <c r="O57" s="2" t="s">
        <v>45</v>
      </c>
      <c r="P57" s="2" t="s">
        <v>191</v>
      </c>
      <c r="Q57" s="10" t="s">
        <v>42</v>
      </c>
      <c r="S57" s="6"/>
    </row>
    <row r="58" spans="1:19" x14ac:dyDescent="0.35">
      <c r="A58" t="s">
        <v>233</v>
      </c>
      <c r="B58" s="2" t="s">
        <v>149</v>
      </c>
      <c r="C58" s="2" t="s">
        <v>242</v>
      </c>
      <c r="D58" s="2">
        <f t="shared" si="3"/>
        <v>48</v>
      </c>
      <c r="E58" s="1" t="s">
        <v>200</v>
      </c>
      <c r="F58" s="20"/>
      <c r="G58" s="2">
        <v>6.1</v>
      </c>
      <c r="I58" s="2">
        <f t="shared" si="4"/>
        <v>73.199999999999989</v>
      </c>
      <c r="J58" s="2" t="s">
        <v>10</v>
      </c>
      <c r="K58" s="2" t="s">
        <v>12</v>
      </c>
      <c r="L58" s="2" t="s">
        <v>166</v>
      </c>
      <c r="M58" s="2" t="s">
        <v>170</v>
      </c>
      <c r="N58" s="5" t="s">
        <v>22</v>
      </c>
      <c r="O58" s="2" t="s">
        <v>22</v>
      </c>
      <c r="P58" s="2" t="s">
        <v>178</v>
      </c>
      <c r="Q58" s="10" t="s">
        <v>42</v>
      </c>
      <c r="S58" s="6"/>
    </row>
    <row r="59" spans="1:19" x14ac:dyDescent="0.35">
      <c r="A59" t="s">
        <v>233</v>
      </c>
      <c r="B59" s="2" t="s">
        <v>149</v>
      </c>
      <c r="C59" s="2" t="s">
        <v>242</v>
      </c>
      <c r="D59" s="2">
        <f t="shared" si="3"/>
        <v>48</v>
      </c>
      <c r="E59" s="1" t="s">
        <v>201</v>
      </c>
      <c r="F59" s="20"/>
      <c r="G59" s="2">
        <v>3.7</v>
      </c>
      <c r="I59" s="2">
        <f t="shared" si="4"/>
        <v>44.400000000000006</v>
      </c>
      <c r="J59" s="2" t="s">
        <v>10</v>
      </c>
      <c r="K59" s="2" t="s">
        <v>12</v>
      </c>
      <c r="L59" s="2" t="s">
        <v>166</v>
      </c>
      <c r="M59" s="2" t="s">
        <v>166</v>
      </c>
      <c r="N59" s="5" t="s">
        <v>45</v>
      </c>
      <c r="O59" s="2" t="s">
        <v>45</v>
      </c>
      <c r="P59" s="2" t="s">
        <v>45</v>
      </c>
      <c r="Q59" s="10" t="s">
        <v>42</v>
      </c>
    </row>
    <row r="60" spans="1:19" x14ac:dyDescent="0.35">
      <c r="A60" t="s">
        <v>233</v>
      </c>
      <c r="B60" s="2" t="s">
        <v>149</v>
      </c>
      <c r="C60" s="2" t="s">
        <v>242</v>
      </c>
      <c r="D60" s="2">
        <f t="shared" si="3"/>
        <v>48</v>
      </c>
      <c r="E60" s="1" t="s">
        <v>202</v>
      </c>
      <c r="F60" s="20"/>
      <c r="G60" s="2">
        <v>3.6</v>
      </c>
      <c r="I60" s="2">
        <f t="shared" si="4"/>
        <v>43.2</v>
      </c>
      <c r="J60" s="2" t="s">
        <v>9</v>
      </c>
      <c r="K60" s="2" t="s">
        <v>12</v>
      </c>
      <c r="L60" s="2" t="s">
        <v>166</v>
      </c>
      <c r="M60" s="2" t="s">
        <v>166</v>
      </c>
      <c r="N60" s="5" t="s">
        <v>45</v>
      </c>
      <c r="O60" s="2" t="s">
        <v>45</v>
      </c>
      <c r="P60" s="2" t="s">
        <v>45</v>
      </c>
      <c r="Q60" s="10" t="s">
        <v>42</v>
      </c>
    </row>
    <row r="61" spans="1:19" x14ac:dyDescent="0.35">
      <c r="A61" t="s">
        <v>233</v>
      </c>
      <c r="B61" s="2" t="s">
        <v>149</v>
      </c>
      <c r="C61" s="2" t="s">
        <v>242</v>
      </c>
      <c r="D61" s="2">
        <f t="shared" si="3"/>
        <v>48</v>
      </c>
      <c r="E61" s="1" t="s">
        <v>203</v>
      </c>
      <c r="F61" s="20"/>
      <c r="G61" s="2">
        <v>15.3</v>
      </c>
      <c r="I61" s="2">
        <f t="shared" si="4"/>
        <v>183.60000000000002</v>
      </c>
      <c r="J61" s="2" t="s">
        <v>10</v>
      </c>
      <c r="K61" s="2" t="s">
        <v>46</v>
      </c>
      <c r="L61" s="2" t="s">
        <v>166</v>
      </c>
      <c r="M61" s="2" t="s">
        <v>170</v>
      </c>
      <c r="N61" s="5" t="s">
        <v>22</v>
      </c>
      <c r="O61" s="2" t="s">
        <v>22</v>
      </c>
      <c r="P61" s="2" t="s">
        <v>178</v>
      </c>
      <c r="Q61" s="10" t="s">
        <v>42</v>
      </c>
    </row>
    <row r="62" spans="1:19" x14ac:dyDescent="0.35">
      <c r="A62" t="s">
        <v>233</v>
      </c>
      <c r="B62" s="2" t="s">
        <v>149</v>
      </c>
      <c r="C62" s="2" t="s">
        <v>242</v>
      </c>
      <c r="D62" s="2">
        <f t="shared" si="3"/>
        <v>48</v>
      </c>
      <c r="E62" s="1" t="s">
        <v>204</v>
      </c>
      <c r="F62" s="20"/>
      <c r="G62" s="2">
        <v>7.4</v>
      </c>
      <c r="I62" s="2">
        <f t="shared" si="4"/>
        <v>88.800000000000011</v>
      </c>
      <c r="J62" s="2" t="s">
        <v>9</v>
      </c>
      <c r="K62" s="2" t="s">
        <v>12</v>
      </c>
      <c r="L62" s="2" t="s">
        <v>170</v>
      </c>
      <c r="M62" s="2" t="s">
        <v>170</v>
      </c>
      <c r="N62" s="5" t="s">
        <v>45</v>
      </c>
      <c r="O62" s="2" t="s">
        <v>45</v>
      </c>
      <c r="P62" s="2" t="s">
        <v>191</v>
      </c>
      <c r="Q62" s="10" t="s">
        <v>42</v>
      </c>
    </row>
    <row r="63" spans="1:19" x14ac:dyDescent="0.35">
      <c r="A63" t="s">
        <v>233</v>
      </c>
      <c r="B63" s="2" t="s">
        <v>149</v>
      </c>
      <c r="C63" s="2" t="s">
        <v>242</v>
      </c>
      <c r="D63" s="2">
        <f t="shared" si="3"/>
        <v>48</v>
      </c>
      <c r="E63" s="1" t="s">
        <v>205</v>
      </c>
      <c r="F63" s="20"/>
      <c r="G63" s="2">
        <v>4.0999999999999996</v>
      </c>
      <c r="I63" s="2">
        <f t="shared" si="4"/>
        <v>49.199999999999996</v>
      </c>
      <c r="J63" s="2" t="s">
        <v>9</v>
      </c>
      <c r="K63" s="2" t="s">
        <v>46</v>
      </c>
      <c r="L63" s="2" t="s">
        <v>170</v>
      </c>
      <c r="M63" s="2" t="s">
        <v>170</v>
      </c>
      <c r="N63" s="5" t="s">
        <v>45</v>
      </c>
      <c r="O63" s="2" t="s">
        <v>45</v>
      </c>
      <c r="P63" s="2" t="s">
        <v>191</v>
      </c>
      <c r="Q63" s="10" t="s">
        <v>42</v>
      </c>
    </row>
    <row r="64" spans="1:19" x14ac:dyDescent="0.35">
      <c r="A64" t="s">
        <v>233</v>
      </c>
      <c r="B64" s="2" t="s">
        <v>149</v>
      </c>
      <c r="C64" s="2" t="s">
        <v>242</v>
      </c>
      <c r="D64" s="2">
        <f t="shared" si="3"/>
        <v>48</v>
      </c>
      <c r="E64" s="1" t="s">
        <v>206</v>
      </c>
      <c r="F64" s="2" t="s">
        <v>69</v>
      </c>
      <c r="G64" s="2">
        <v>4.0999999999999996</v>
      </c>
      <c r="I64" s="2">
        <f t="shared" si="4"/>
        <v>49.199999999999996</v>
      </c>
      <c r="J64" s="2" t="s">
        <v>10</v>
      </c>
      <c r="K64" s="2" t="s">
        <v>12</v>
      </c>
      <c r="L64" s="2" t="s">
        <v>170</v>
      </c>
      <c r="O64" s="2" t="s">
        <v>49</v>
      </c>
      <c r="P64" s="2" t="s">
        <v>49</v>
      </c>
      <c r="Q64" s="10" t="s">
        <v>42</v>
      </c>
    </row>
    <row r="65" spans="1:17" x14ac:dyDescent="0.35">
      <c r="A65" t="s">
        <v>233</v>
      </c>
      <c r="B65" s="2" t="s">
        <v>149</v>
      </c>
      <c r="C65" s="2" t="s">
        <v>242</v>
      </c>
      <c r="D65" s="2">
        <f t="shared" si="3"/>
        <v>48</v>
      </c>
      <c r="E65" s="1" t="s">
        <v>207</v>
      </c>
      <c r="F65" s="20"/>
      <c r="G65" s="2">
        <v>9.1</v>
      </c>
      <c r="I65" s="2">
        <f t="shared" si="4"/>
        <v>109.19999999999999</v>
      </c>
      <c r="J65" s="2" t="s">
        <v>9</v>
      </c>
      <c r="K65" s="2" t="s">
        <v>14</v>
      </c>
      <c r="L65" s="2" t="s">
        <v>170</v>
      </c>
      <c r="M65" s="2" t="s">
        <v>170</v>
      </c>
      <c r="N65" s="5" t="s">
        <v>45</v>
      </c>
      <c r="O65" s="2" t="s">
        <v>45</v>
      </c>
      <c r="P65" s="2" t="s">
        <v>191</v>
      </c>
      <c r="Q65" s="10" t="s">
        <v>42</v>
      </c>
    </row>
    <row r="66" spans="1:17" x14ac:dyDescent="0.35">
      <c r="A66" t="s">
        <v>235</v>
      </c>
      <c r="B66" s="2" t="s">
        <v>149</v>
      </c>
      <c r="C66" s="2" t="s">
        <v>242</v>
      </c>
      <c r="D66" s="13">
        <f t="shared" ref="D66:D78" si="5">9*4</f>
        <v>36</v>
      </c>
      <c r="E66" s="1">
        <v>1</v>
      </c>
      <c r="F66" s="20"/>
      <c r="G66" s="2">
        <v>7</v>
      </c>
      <c r="H66" s="2">
        <v>7</v>
      </c>
      <c r="I66" s="5">
        <f t="shared" ref="I66:I78" si="6">G66*12+H66</f>
        <v>91</v>
      </c>
      <c r="J66" s="2" t="s">
        <v>9</v>
      </c>
      <c r="K66" s="2" t="s">
        <v>14</v>
      </c>
      <c r="L66" s="2" t="s">
        <v>166</v>
      </c>
      <c r="M66" s="2" t="s">
        <v>165</v>
      </c>
      <c r="N66" s="5" t="s">
        <v>22</v>
      </c>
      <c r="O66" s="2" t="s">
        <v>22</v>
      </c>
      <c r="P66" s="2" t="s">
        <v>178</v>
      </c>
      <c r="Q66" s="10" t="s">
        <v>42</v>
      </c>
    </row>
    <row r="67" spans="1:17" x14ac:dyDescent="0.35">
      <c r="A67" t="s">
        <v>235</v>
      </c>
      <c r="B67" s="2" t="s">
        <v>149</v>
      </c>
      <c r="C67" s="2" t="s">
        <v>242</v>
      </c>
      <c r="D67" s="13">
        <f t="shared" si="5"/>
        <v>36</v>
      </c>
      <c r="E67" s="1">
        <v>2</v>
      </c>
      <c r="F67" s="20"/>
      <c r="G67" s="2">
        <v>7</v>
      </c>
      <c r="H67" s="2">
        <v>8</v>
      </c>
      <c r="I67" s="5">
        <f t="shared" si="6"/>
        <v>92</v>
      </c>
      <c r="J67" s="2" t="s">
        <v>10</v>
      </c>
      <c r="K67" s="2" t="s">
        <v>12</v>
      </c>
      <c r="L67" s="2" t="s">
        <v>165</v>
      </c>
      <c r="M67" s="2" t="s">
        <v>165</v>
      </c>
      <c r="N67" s="5" t="s">
        <v>45</v>
      </c>
      <c r="O67" s="2" t="s">
        <v>45</v>
      </c>
      <c r="P67" s="2" t="s">
        <v>191</v>
      </c>
      <c r="Q67" s="10" t="s">
        <v>42</v>
      </c>
    </row>
    <row r="68" spans="1:17" x14ac:dyDescent="0.35">
      <c r="A68" t="s">
        <v>235</v>
      </c>
      <c r="B68" s="2" t="s">
        <v>149</v>
      </c>
      <c r="C68" s="2" t="s">
        <v>242</v>
      </c>
      <c r="D68" s="13">
        <f t="shared" si="5"/>
        <v>36</v>
      </c>
      <c r="E68" s="1">
        <v>3</v>
      </c>
      <c r="F68" s="20" t="s">
        <v>47</v>
      </c>
      <c r="G68" s="2">
        <v>8</v>
      </c>
      <c r="H68" s="2">
        <v>1</v>
      </c>
      <c r="I68" s="5">
        <f t="shared" si="6"/>
        <v>97</v>
      </c>
      <c r="J68" s="2" t="s">
        <v>9</v>
      </c>
      <c r="K68" s="2" t="s">
        <v>14</v>
      </c>
      <c r="L68" s="2" t="s">
        <v>166</v>
      </c>
      <c r="M68" s="2" t="s">
        <v>166</v>
      </c>
      <c r="N68" s="5" t="s">
        <v>45</v>
      </c>
      <c r="O68" s="2" t="s">
        <v>49</v>
      </c>
      <c r="P68" s="2" t="s">
        <v>49</v>
      </c>
      <c r="Q68" s="10" t="s">
        <v>42</v>
      </c>
    </row>
    <row r="69" spans="1:17" x14ac:dyDescent="0.35">
      <c r="A69" t="s">
        <v>235</v>
      </c>
      <c r="B69" s="2" t="s">
        <v>149</v>
      </c>
      <c r="C69" s="2" t="s">
        <v>242</v>
      </c>
      <c r="D69" s="13">
        <f t="shared" si="5"/>
        <v>36</v>
      </c>
      <c r="E69" s="1">
        <v>4</v>
      </c>
      <c r="F69" s="20" t="s">
        <v>47</v>
      </c>
      <c r="G69" s="2">
        <v>8</v>
      </c>
      <c r="H69" s="2">
        <v>7</v>
      </c>
      <c r="I69" s="5">
        <f t="shared" si="6"/>
        <v>103</v>
      </c>
      <c r="J69" s="2" t="s">
        <v>9</v>
      </c>
      <c r="K69" s="2" t="s">
        <v>14</v>
      </c>
      <c r="L69" s="2" t="s">
        <v>165</v>
      </c>
      <c r="M69" s="2" t="s">
        <v>166</v>
      </c>
      <c r="N69" s="5" t="s">
        <v>176</v>
      </c>
      <c r="O69" s="2" t="s">
        <v>49</v>
      </c>
      <c r="P69" s="2" t="s">
        <v>49</v>
      </c>
      <c r="Q69" s="10" t="s">
        <v>42</v>
      </c>
    </row>
    <row r="70" spans="1:17" x14ac:dyDescent="0.35">
      <c r="A70" t="s">
        <v>235</v>
      </c>
      <c r="B70" s="2" t="s">
        <v>149</v>
      </c>
      <c r="C70" s="2" t="s">
        <v>242</v>
      </c>
      <c r="D70" s="13">
        <f t="shared" si="5"/>
        <v>36</v>
      </c>
      <c r="E70" s="1">
        <v>5</v>
      </c>
      <c r="F70" s="20"/>
      <c r="G70" s="2">
        <v>8</v>
      </c>
      <c r="H70" s="2">
        <v>8</v>
      </c>
      <c r="I70" s="5">
        <f t="shared" si="6"/>
        <v>104</v>
      </c>
      <c r="J70" s="2" t="s">
        <v>10</v>
      </c>
      <c r="K70" s="2" t="s">
        <v>12</v>
      </c>
      <c r="L70" s="2" t="s">
        <v>165</v>
      </c>
      <c r="M70" s="2" t="s">
        <v>165</v>
      </c>
      <c r="N70" s="5" t="s">
        <v>45</v>
      </c>
      <c r="O70" s="2" t="s">
        <v>45</v>
      </c>
      <c r="P70" s="2" t="s">
        <v>191</v>
      </c>
      <c r="Q70" s="10" t="s">
        <v>42</v>
      </c>
    </row>
    <row r="71" spans="1:17" x14ac:dyDescent="0.35">
      <c r="A71" t="s">
        <v>235</v>
      </c>
      <c r="B71" s="2" t="s">
        <v>149</v>
      </c>
      <c r="C71" s="2" t="s">
        <v>242</v>
      </c>
      <c r="D71" s="13">
        <f t="shared" si="5"/>
        <v>36</v>
      </c>
      <c r="E71" s="1">
        <v>6</v>
      </c>
      <c r="F71" s="20"/>
      <c r="G71" s="2">
        <v>5</v>
      </c>
      <c r="H71" s="2">
        <v>8</v>
      </c>
      <c r="I71" s="5">
        <f t="shared" si="6"/>
        <v>68</v>
      </c>
      <c r="J71" s="2" t="s">
        <v>10</v>
      </c>
      <c r="K71" s="2" t="s">
        <v>14</v>
      </c>
      <c r="L71" s="2" t="s">
        <v>165</v>
      </c>
      <c r="M71" s="2" t="s">
        <v>165</v>
      </c>
      <c r="N71" s="5" t="s">
        <v>45</v>
      </c>
      <c r="O71" s="2" t="s">
        <v>45</v>
      </c>
      <c r="P71" s="2" t="s">
        <v>191</v>
      </c>
      <c r="Q71" s="10" t="s">
        <v>42</v>
      </c>
    </row>
    <row r="72" spans="1:17" x14ac:dyDescent="0.35">
      <c r="A72" t="s">
        <v>238</v>
      </c>
      <c r="B72" s="2" t="s">
        <v>149</v>
      </c>
      <c r="C72" s="2" t="s">
        <v>242</v>
      </c>
      <c r="D72" s="13">
        <f t="shared" si="5"/>
        <v>36</v>
      </c>
      <c r="E72" s="1" t="s">
        <v>87</v>
      </c>
      <c r="F72" s="20"/>
      <c r="G72" s="2">
        <v>5</v>
      </c>
      <c r="H72" s="2">
        <v>1</v>
      </c>
      <c r="I72" s="5">
        <f t="shared" si="6"/>
        <v>61</v>
      </c>
      <c r="J72" s="2" t="s">
        <v>10</v>
      </c>
      <c r="K72" s="2" t="s">
        <v>12</v>
      </c>
      <c r="L72" s="2" t="s">
        <v>165</v>
      </c>
      <c r="M72" s="2" t="s">
        <v>165</v>
      </c>
      <c r="N72" s="5" t="s">
        <v>45</v>
      </c>
      <c r="O72" s="2" t="s">
        <v>45</v>
      </c>
      <c r="P72" s="2" t="s">
        <v>191</v>
      </c>
      <c r="Q72" s="10" t="s">
        <v>43</v>
      </c>
    </row>
    <row r="73" spans="1:17" x14ac:dyDescent="0.35">
      <c r="A73" t="s">
        <v>238</v>
      </c>
      <c r="B73" s="2" t="s">
        <v>149</v>
      </c>
      <c r="C73" s="2" t="s">
        <v>242</v>
      </c>
      <c r="D73" s="13">
        <f t="shared" si="5"/>
        <v>36</v>
      </c>
      <c r="E73" s="1" t="s">
        <v>89</v>
      </c>
      <c r="F73" s="20"/>
      <c r="G73" s="2">
        <v>4</v>
      </c>
      <c r="H73" s="2">
        <v>6</v>
      </c>
      <c r="I73" s="5">
        <f t="shared" si="6"/>
        <v>54</v>
      </c>
      <c r="J73" s="2" t="s">
        <v>10</v>
      </c>
      <c r="K73" s="2" t="s">
        <v>14</v>
      </c>
      <c r="L73" s="2" t="s">
        <v>165</v>
      </c>
      <c r="M73" s="2" t="s">
        <v>165</v>
      </c>
      <c r="N73" s="5" t="s">
        <v>45</v>
      </c>
      <c r="O73" s="2" t="s">
        <v>45</v>
      </c>
      <c r="P73" s="2" t="s">
        <v>191</v>
      </c>
      <c r="Q73" s="10" t="s">
        <v>43</v>
      </c>
    </row>
    <row r="74" spans="1:17" x14ac:dyDescent="0.35">
      <c r="A74" t="s">
        <v>238</v>
      </c>
      <c r="B74" s="2" t="s">
        <v>149</v>
      </c>
      <c r="C74" s="2" t="s">
        <v>242</v>
      </c>
      <c r="D74" s="13">
        <f t="shared" si="5"/>
        <v>36</v>
      </c>
      <c r="E74" s="1" t="s">
        <v>91</v>
      </c>
      <c r="F74" s="20"/>
      <c r="G74" s="2">
        <v>4</v>
      </c>
      <c r="H74" s="2">
        <v>1</v>
      </c>
      <c r="I74" s="5">
        <f t="shared" si="6"/>
        <v>49</v>
      </c>
      <c r="J74" s="2" t="s">
        <v>10</v>
      </c>
      <c r="K74" s="2" t="s">
        <v>12</v>
      </c>
      <c r="L74" s="2" t="s">
        <v>165</v>
      </c>
      <c r="M74" s="2" t="s">
        <v>165</v>
      </c>
      <c r="N74" s="5" t="s">
        <v>45</v>
      </c>
      <c r="O74" s="2" t="s">
        <v>45</v>
      </c>
      <c r="P74" s="2" t="s">
        <v>191</v>
      </c>
      <c r="Q74" s="10" t="s">
        <v>43</v>
      </c>
    </row>
    <row r="75" spans="1:17" x14ac:dyDescent="0.35">
      <c r="A75" t="s">
        <v>238</v>
      </c>
      <c r="B75" s="2" t="s">
        <v>149</v>
      </c>
      <c r="C75" s="2" t="s">
        <v>242</v>
      </c>
      <c r="D75" s="13">
        <f t="shared" si="5"/>
        <v>36</v>
      </c>
      <c r="E75" s="1" t="s">
        <v>90</v>
      </c>
      <c r="F75" s="20"/>
      <c r="G75" s="2">
        <v>5</v>
      </c>
      <c r="H75" s="2">
        <v>3</v>
      </c>
      <c r="I75" s="5">
        <f t="shared" si="6"/>
        <v>63</v>
      </c>
      <c r="J75" s="2" t="s">
        <v>9</v>
      </c>
      <c r="K75" s="2" t="s">
        <v>12</v>
      </c>
      <c r="L75" s="2" t="s">
        <v>166</v>
      </c>
      <c r="M75" s="2" t="s">
        <v>166</v>
      </c>
      <c r="N75" s="5" t="s">
        <v>45</v>
      </c>
      <c r="O75" s="2" t="s">
        <v>45</v>
      </c>
      <c r="P75" s="2" t="s">
        <v>45</v>
      </c>
      <c r="Q75" s="10" t="s">
        <v>43</v>
      </c>
    </row>
    <row r="76" spans="1:17" x14ac:dyDescent="0.35">
      <c r="A76" t="s">
        <v>238</v>
      </c>
      <c r="B76" s="2" t="s">
        <v>149</v>
      </c>
      <c r="C76" s="2" t="s">
        <v>242</v>
      </c>
      <c r="D76" s="13">
        <f t="shared" si="5"/>
        <v>36</v>
      </c>
      <c r="E76" s="1" t="s">
        <v>93</v>
      </c>
      <c r="F76" s="20" t="s">
        <v>47</v>
      </c>
      <c r="G76" s="2">
        <v>6</v>
      </c>
      <c r="H76" s="2">
        <v>2</v>
      </c>
      <c r="I76" s="5">
        <f t="shared" si="6"/>
        <v>74</v>
      </c>
      <c r="J76" s="2" t="s">
        <v>10</v>
      </c>
      <c r="K76" s="2" t="s">
        <v>12</v>
      </c>
      <c r="L76" s="2" t="s">
        <v>165</v>
      </c>
      <c r="M76" s="2" t="s">
        <v>165</v>
      </c>
      <c r="N76" s="5" t="s">
        <v>45</v>
      </c>
      <c r="O76" s="2" t="s">
        <v>49</v>
      </c>
      <c r="P76" s="2" t="s">
        <v>49</v>
      </c>
      <c r="Q76" s="10" t="s">
        <v>43</v>
      </c>
    </row>
    <row r="77" spans="1:17" x14ac:dyDescent="0.35">
      <c r="A77" t="s">
        <v>238</v>
      </c>
      <c r="B77" s="2" t="s">
        <v>149</v>
      </c>
      <c r="C77" s="2" t="s">
        <v>242</v>
      </c>
      <c r="D77" s="13">
        <f t="shared" si="5"/>
        <v>36</v>
      </c>
      <c r="E77" s="1" t="s">
        <v>92</v>
      </c>
      <c r="F77" s="20"/>
      <c r="G77" s="2">
        <v>5</v>
      </c>
      <c r="H77" s="2">
        <v>3</v>
      </c>
      <c r="I77" s="5">
        <f t="shared" si="6"/>
        <v>63</v>
      </c>
      <c r="J77" s="2" t="s">
        <v>9</v>
      </c>
      <c r="K77" s="2" t="s">
        <v>12</v>
      </c>
      <c r="L77" s="2" t="s">
        <v>166</v>
      </c>
      <c r="M77" s="2" t="s">
        <v>165</v>
      </c>
      <c r="N77" s="5" t="s">
        <v>22</v>
      </c>
      <c r="O77" s="2" t="s">
        <v>22</v>
      </c>
      <c r="P77" s="2" t="s">
        <v>178</v>
      </c>
      <c r="Q77" s="10" t="s">
        <v>43</v>
      </c>
    </row>
    <row r="78" spans="1:17" x14ac:dyDescent="0.35">
      <c r="A78" t="s">
        <v>238</v>
      </c>
      <c r="B78" s="2" t="s">
        <v>149</v>
      </c>
      <c r="C78" s="2" t="s">
        <v>242</v>
      </c>
      <c r="D78" s="13">
        <f t="shared" si="5"/>
        <v>36</v>
      </c>
      <c r="E78" s="1" t="s">
        <v>88</v>
      </c>
      <c r="F78" s="20"/>
      <c r="G78" s="2">
        <v>6</v>
      </c>
      <c r="H78" s="2">
        <v>0</v>
      </c>
      <c r="I78" s="5">
        <f t="shared" si="6"/>
        <v>72</v>
      </c>
      <c r="J78" s="2" t="s">
        <v>9</v>
      </c>
      <c r="K78" s="2" t="s">
        <v>14</v>
      </c>
      <c r="L78" s="2" t="s">
        <v>166</v>
      </c>
      <c r="M78" s="2" t="s">
        <v>165</v>
      </c>
      <c r="N78" s="5" t="s">
        <v>22</v>
      </c>
      <c r="O78" s="2" t="s">
        <v>22</v>
      </c>
      <c r="P78" s="2" t="s">
        <v>178</v>
      </c>
      <c r="Q78" s="10" t="s">
        <v>43</v>
      </c>
    </row>
  </sheetData>
  <sortState xmlns:xlrd2="http://schemas.microsoft.com/office/spreadsheetml/2017/richdata2" ref="A2:R78">
    <sortCondition ref="A2:A78"/>
    <sortCondition ref="E2:E78"/>
  </sortState>
  <phoneticPr fontId="2" type="noConversion"/>
  <conditionalFormatting sqref="R13 O2:P12">
    <cfRule type="containsText" dxfId="145" priority="69" operator="containsText" text="Excl">
      <formula>NOT(ISERROR(SEARCH("Excl",O2)))</formula>
    </cfRule>
    <cfRule type="containsText" dxfId="144" priority="70" operator="containsText" text="Excl">
      <formula>NOT(ISERROR(SEARCH("Excl",O2)))</formula>
    </cfRule>
  </conditionalFormatting>
  <conditionalFormatting sqref="O54:O55 O58:O59">
    <cfRule type="containsText" dxfId="143" priority="67" operator="containsText" text="Excl">
      <formula>NOT(ISERROR(SEARCH("Excl",O54)))</formula>
    </cfRule>
    <cfRule type="containsText" dxfId="142" priority="68" operator="containsText" text="Excl">
      <formula>NOT(ISERROR(SEARCH("Excl",O54)))</formula>
    </cfRule>
  </conditionalFormatting>
  <conditionalFormatting sqref="O56:P57">
    <cfRule type="containsText" dxfId="141" priority="65" operator="containsText" text="Excl">
      <formula>NOT(ISERROR(SEARCH("Excl",O56)))</formula>
    </cfRule>
    <cfRule type="containsText" dxfId="140" priority="66" operator="containsText" text="Excl">
      <formula>NOT(ISERROR(SEARCH("Excl",O56)))</formula>
    </cfRule>
  </conditionalFormatting>
  <conditionalFormatting sqref="O66:P66 O60:O63 O65">
    <cfRule type="containsText" dxfId="139" priority="63" operator="containsText" text="Excl">
      <formula>NOT(ISERROR(SEARCH("Excl",O60)))</formula>
    </cfRule>
    <cfRule type="containsText" dxfId="138" priority="64" operator="containsText" text="Excl">
      <formula>NOT(ISERROR(SEARCH("Excl",O60)))</formula>
    </cfRule>
  </conditionalFormatting>
  <conditionalFormatting sqref="P55">
    <cfRule type="containsText" dxfId="137" priority="37" operator="containsText" text="Excl">
      <formula>NOT(ISERROR(SEARCH("Excl",P55)))</formula>
    </cfRule>
    <cfRule type="containsText" dxfId="136" priority="38" operator="containsText" text="Excl">
      <formula>NOT(ISERROR(SEARCH("Excl",P55)))</formula>
    </cfRule>
  </conditionalFormatting>
  <conditionalFormatting sqref="P65">
    <cfRule type="containsText" dxfId="135" priority="43" operator="containsText" text="Excl">
      <formula>NOT(ISERROR(SEARCH("Excl",P65)))</formula>
    </cfRule>
    <cfRule type="containsText" dxfId="134" priority="44" operator="containsText" text="Excl">
      <formula>NOT(ISERROR(SEARCH("Excl",P65)))</formula>
    </cfRule>
  </conditionalFormatting>
  <conditionalFormatting sqref="P54">
    <cfRule type="containsText" dxfId="133" priority="41" operator="containsText" text="Excl">
      <formula>NOT(ISERROR(SEARCH("Excl",P54)))</formula>
    </cfRule>
    <cfRule type="containsText" dxfId="132" priority="42" operator="containsText" text="Excl">
      <formula>NOT(ISERROR(SEARCH("Excl",P54)))</formula>
    </cfRule>
  </conditionalFormatting>
  <conditionalFormatting sqref="P63">
    <cfRule type="containsText" dxfId="131" priority="27" operator="containsText" text="Excl">
      <formula>NOT(ISERROR(SEARCH("Excl",P63)))</formula>
    </cfRule>
    <cfRule type="containsText" dxfId="130" priority="28" operator="containsText" text="Excl">
      <formula>NOT(ISERROR(SEARCH("Excl",P63)))</formula>
    </cfRule>
  </conditionalFormatting>
  <conditionalFormatting sqref="P62">
    <cfRule type="containsText" dxfId="129" priority="39" operator="containsText" text="Excl">
      <formula>NOT(ISERROR(SEARCH("Excl",P62)))</formula>
    </cfRule>
    <cfRule type="containsText" dxfId="128" priority="40" operator="containsText" text="Excl">
      <formula>NOT(ISERROR(SEARCH("Excl",P62)))</formula>
    </cfRule>
  </conditionalFormatting>
  <conditionalFormatting sqref="P58:P78">
    <cfRule type="containsText" dxfId="127" priority="35" operator="containsText" text="Excl">
      <formula>NOT(ISERROR(SEARCH("Excl",P58)))</formula>
    </cfRule>
    <cfRule type="containsText" dxfId="126" priority="36" operator="containsText" text="Excl">
      <formula>NOT(ISERROR(SEARCH("Excl",P58)))</formula>
    </cfRule>
  </conditionalFormatting>
  <conditionalFormatting sqref="P59">
    <cfRule type="containsText" dxfId="125" priority="33" operator="containsText" text="Excl">
      <formula>NOT(ISERROR(SEARCH("Excl",P59)))</formula>
    </cfRule>
    <cfRule type="containsText" dxfId="124" priority="34" operator="containsText" text="Excl">
      <formula>NOT(ISERROR(SEARCH("Excl",P59)))</formula>
    </cfRule>
  </conditionalFormatting>
  <conditionalFormatting sqref="P60">
    <cfRule type="containsText" dxfId="123" priority="31" operator="containsText" text="Excl">
      <formula>NOT(ISERROR(SEARCH("Excl",P60)))</formula>
    </cfRule>
    <cfRule type="containsText" dxfId="122" priority="32" operator="containsText" text="Excl">
      <formula>NOT(ISERROR(SEARCH("Excl",P60)))</formula>
    </cfRule>
  </conditionalFormatting>
  <conditionalFormatting sqref="P61">
    <cfRule type="containsText" dxfId="121" priority="29" operator="containsText" text="Excl">
      <formula>NOT(ISERROR(SEARCH("Excl",P61)))</formula>
    </cfRule>
    <cfRule type="containsText" dxfId="120" priority="30" operator="containsText" text="Excl">
      <formula>NOT(ISERROR(SEARCH("Excl",P61)))</formula>
    </cfRule>
  </conditionalFormatting>
  <conditionalFormatting sqref="P70">
    <cfRule type="containsText" dxfId="119" priority="25" operator="containsText" text="Excl">
      <formula>NOT(ISERROR(SEARCH("Excl",P70)))</formula>
    </cfRule>
    <cfRule type="containsText" dxfId="118" priority="26" operator="containsText" text="Excl">
      <formula>NOT(ISERROR(SEARCH("Excl",P70)))</formula>
    </cfRule>
  </conditionalFormatting>
  <conditionalFormatting sqref="P75">
    <cfRule type="containsText" dxfId="117" priority="23" operator="containsText" text="Excl">
      <formula>NOT(ISERROR(SEARCH("Excl",P75)))</formula>
    </cfRule>
    <cfRule type="containsText" dxfId="116" priority="24" operator="containsText" text="Excl">
      <formula>NOT(ISERROR(SEARCH("Excl",P75)))</formula>
    </cfRule>
  </conditionalFormatting>
  <conditionalFormatting sqref="P78">
    <cfRule type="containsText" dxfId="115" priority="19" operator="containsText" text="Excl">
      <formula>NOT(ISERROR(SEARCH("Excl",P78)))</formula>
    </cfRule>
    <cfRule type="containsText" dxfId="114" priority="20" operator="containsText" text="Excl">
      <formula>NOT(ISERROR(SEARCH("Excl",P78)))</formula>
    </cfRule>
  </conditionalFormatting>
  <conditionalFormatting sqref="R7">
    <cfRule type="containsText" dxfId="113" priority="17" operator="containsText" text="Excl">
      <formula>NOT(ISERROR(SEARCH("Excl",R7)))</formula>
    </cfRule>
    <cfRule type="containsText" dxfId="112" priority="18" operator="containsText" text="Excl">
      <formula>NOT(ISERROR(SEARCH("Excl",R7)))</formula>
    </cfRule>
  </conditionalFormatting>
  <conditionalFormatting sqref="O1:P1">
    <cfRule type="containsText" dxfId="111" priority="15" operator="containsText" text="Excl">
      <formula>NOT(ISERROR(SEARCH("Excl",O1)))</formula>
    </cfRule>
    <cfRule type="containsText" dxfId="110" priority="16" operator="containsText" text="Excl">
      <formula>NOT(ISERROR(SEARCH("Excl",O1)))</formula>
    </cfRule>
  </conditionalFormatting>
  <conditionalFormatting sqref="O76:P76">
    <cfRule type="containsText" dxfId="109" priority="1" operator="containsText" text="Excl">
      <formula>NOT(ISERROR(SEARCH("Excl",O76)))</formula>
    </cfRule>
    <cfRule type="containsText" dxfId="108" priority="2" operator="containsText" text="Excl">
      <formula>NOT(ISERROR(SEARCH("Excl",O76)))</formula>
    </cfRule>
  </conditionalFormatting>
  <conditionalFormatting sqref="F10">
    <cfRule type="containsText" dxfId="107" priority="13" operator="containsText" text="Excl">
      <formula>NOT(ISERROR(SEARCH("Excl",F10)))</formula>
    </cfRule>
    <cfRule type="containsText" dxfId="106" priority="14" operator="containsText" text="Excl">
      <formula>NOT(ISERROR(SEARCH("Excl",F10)))</formula>
    </cfRule>
  </conditionalFormatting>
  <conditionalFormatting sqref="F11">
    <cfRule type="containsText" dxfId="105" priority="11" operator="containsText" text="Excl">
      <formula>NOT(ISERROR(SEARCH("Excl",F11)))</formula>
    </cfRule>
    <cfRule type="containsText" dxfId="104" priority="12" operator="containsText" text="Excl">
      <formula>NOT(ISERROR(SEARCH("Excl",F11)))</formula>
    </cfRule>
  </conditionalFormatting>
  <conditionalFormatting sqref="F12">
    <cfRule type="containsText" dxfId="103" priority="9" operator="containsText" text="Excl">
      <formula>NOT(ISERROR(SEARCH("Excl",F12)))</formula>
    </cfRule>
    <cfRule type="containsText" dxfId="102" priority="10" operator="containsText" text="Excl">
      <formula>NOT(ISERROR(SEARCH("Excl",F12)))</formula>
    </cfRule>
  </conditionalFormatting>
  <conditionalFormatting sqref="O64:P64">
    <cfRule type="containsText" dxfId="101" priority="7" operator="containsText" text="Excl">
      <formula>NOT(ISERROR(SEARCH("Excl",O64)))</formula>
    </cfRule>
    <cfRule type="containsText" dxfId="100" priority="8" operator="containsText" text="Excl">
      <formula>NOT(ISERROR(SEARCH("Excl",O64)))</formula>
    </cfRule>
  </conditionalFormatting>
  <conditionalFormatting sqref="O68:P69">
    <cfRule type="containsText" dxfId="99" priority="5" operator="containsText" text="Excl">
      <formula>NOT(ISERROR(SEARCH("Excl",O68)))</formula>
    </cfRule>
    <cfRule type="containsText" dxfId="98" priority="6" operator="containsText" text="Excl">
      <formula>NOT(ISERROR(SEARCH("Excl",O68)))</formula>
    </cfRule>
  </conditionalFormatting>
  <conditionalFormatting sqref="F73">
    <cfRule type="containsText" dxfId="97" priority="3" operator="containsText" text="Excl">
      <formula>NOT(ISERROR(SEARCH("Excl",F73)))</formula>
    </cfRule>
    <cfRule type="containsText" dxfId="96" priority="4" operator="containsText" text="Excl">
      <formula>NOT(ISERROR(SEARCH("Excl",F73)))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3CFC1-0285-4287-B25D-644208C07BA1}">
  <dimension ref="A1:U55"/>
  <sheetViews>
    <sheetView zoomScale="85" zoomScaleNormal="85" workbookViewId="0">
      <pane ySplit="1" topLeftCell="A2" activePane="bottomLeft" state="frozen"/>
      <selection pane="bottomLeft" activeCell="A12" sqref="A12"/>
    </sheetView>
  </sheetViews>
  <sheetFormatPr defaultColWidth="8.81640625" defaultRowHeight="14.5" x14ac:dyDescent="0.35"/>
  <cols>
    <col min="1" max="1" width="23.1796875" bestFit="1" customWidth="1"/>
    <col min="2" max="2" width="15.453125" style="2" bestFit="1" customWidth="1"/>
    <col min="3" max="3" width="19.7265625" style="2" customWidth="1"/>
    <col min="4" max="4" width="13.1796875" style="2" bestFit="1" customWidth="1"/>
    <col min="5" max="5" width="7.453125" style="1" bestFit="1" customWidth="1"/>
    <col min="6" max="6" width="20.26953125" style="2" bestFit="1" customWidth="1"/>
    <col min="7" max="7" width="5.81640625" style="2" bestFit="1" customWidth="1"/>
    <col min="8" max="8" width="8.7265625" style="2" bestFit="1" customWidth="1"/>
    <col min="9" max="9" width="7.81640625" style="2" bestFit="1" customWidth="1"/>
    <col min="10" max="10" width="7.7265625" style="2" bestFit="1" customWidth="1"/>
    <col min="11" max="11" width="12.26953125" style="2" bestFit="1" customWidth="1"/>
    <col min="12" max="13" width="12.7265625" style="2" bestFit="1" customWidth="1"/>
    <col min="14" max="14" width="10.453125" style="2" bestFit="1" customWidth="1"/>
    <col min="15" max="15" width="10" style="2" bestFit="1" customWidth="1"/>
    <col min="16" max="16" width="9" style="2" bestFit="1" customWidth="1"/>
    <col min="17" max="17" width="11.7265625" style="10" customWidth="1"/>
    <col min="18" max="18" width="55.453125" style="10" bestFit="1" customWidth="1"/>
  </cols>
  <sheetData>
    <row r="1" spans="1:21" s="2" customFormat="1" x14ac:dyDescent="0.35">
      <c r="A1" s="1" t="s">
        <v>0</v>
      </c>
      <c r="B1" s="1" t="s">
        <v>220</v>
      </c>
      <c r="C1" s="1" t="s">
        <v>221</v>
      </c>
      <c r="D1" s="1" t="s">
        <v>257</v>
      </c>
      <c r="E1" s="1" t="s">
        <v>2</v>
      </c>
      <c r="F1" s="1" t="s">
        <v>147</v>
      </c>
      <c r="G1" s="1" t="s">
        <v>144</v>
      </c>
      <c r="H1" s="1" t="s">
        <v>145</v>
      </c>
      <c r="I1" s="1" t="s">
        <v>142</v>
      </c>
      <c r="J1" s="1" t="s">
        <v>8</v>
      </c>
      <c r="K1" s="1" t="s">
        <v>146</v>
      </c>
      <c r="L1" s="1" t="s">
        <v>39</v>
      </c>
      <c r="M1" s="1" t="s">
        <v>40</v>
      </c>
      <c r="N1" s="1" t="s">
        <v>159</v>
      </c>
      <c r="O1" s="1" t="s">
        <v>150</v>
      </c>
      <c r="P1" s="1" t="s">
        <v>190</v>
      </c>
      <c r="Q1" s="1" t="s">
        <v>15</v>
      </c>
      <c r="R1" s="1" t="str">
        <f>Speech!R1</f>
        <v>Note</v>
      </c>
    </row>
    <row r="2" spans="1:21" x14ac:dyDescent="0.35">
      <c r="A2" t="s">
        <v>223</v>
      </c>
      <c r="B2" s="2" t="s">
        <v>149</v>
      </c>
      <c r="C2" s="2" t="s">
        <v>240</v>
      </c>
      <c r="D2" s="18">
        <f>3/7</f>
        <v>0.42857142857142855</v>
      </c>
      <c r="E2" s="1">
        <v>3</v>
      </c>
      <c r="F2" s="20"/>
      <c r="G2" s="2">
        <v>11.4</v>
      </c>
      <c r="I2" s="2">
        <f>G2*12</f>
        <v>136.80000000000001</v>
      </c>
      <c r="J2" s="2" t="s">
        <v>9</v>
      </c>
      <c r="K2" s="2" t="s">
        <v>12</v>
      </c>
      <c r="L2" s="2" t="s">
        <v>177</v>
      </c>
      <c r="M2" s="2" t="s">
        <v>177</v>
      </c>
      <c r="O2" s="2" t="s">
        <v>45</v>
      </c>
      <c r="P2" s="16" t="s">
        <v>45</v>
      </c>
      <c r="Q2" s="10" t="s">
        <v>193</v>
      </c>
    </row>
    <row r="3" spans="1:21" x14ac:dyDescent="0.35">
      <c r="A3" t="s">
        <v>223</v>
      </c>
      <c r="B3" s="2" t="s">
        <v>149</v>
      </c>
      <c r="C3" s="2" t="s">
        <v>240</v>
      </c>
      <c r="D3" s="18">
        <f>3/7</f>
        <v>0.42857142857142855</v>
      </c>
      <c r="E3" s="1">
        <v>4</v>
      </c>
      <c r="F3" s="20"/>
      <c r="G3" s="2">
        <v>11.7</v>
      </c>
      <c r="I3" s="2">
        <f>G3*12</f>
        <v>140.39999999999998</v>
      </c>
      <c r="J3" s="2" t="s">
        <v>9</v>
      </c>
      <c r="K3" s="2" t="s">
        <v>14</v>
      </c>
      <c r="L3" s="2" t="s">
        <v>177</v>
      </c>
      <c r="M3" s="2" t="s">
        <v>169</v>
      </c>
      <c r="O3" s="2" t="s">
        <v>45</v>
      </c>
      <c r="P3" s="16" t="s">
        <v>45</v>
      </c>
      <c r="Q3" s="10" t="s">
        <v>41</v>
      </c>
    </row>
    <row r="4" spans="1:21" x14ac:dyDescent="0.35">
      <c r="A4" t="s">
        <v>223</v>
      </c>
      <c r="B4" s="2" t="s">
        <v>149</v>
      </c>
      <c r="C4" s="2" t="s">
        <v>240</v>
      </c>
      <c r="D4" s="18">
        <f>3/7</f>
        <v>0.42857142857142855</v>
      </c>
      <c r="E4" s="1">
        <v>5</v>
      </c>
      <c r="F4" s="20" t="s">
        <v>194</v>
      </c>
      <c r="G4" s="2">
        <v>39.1</v>
      </c>
      <c r="I4" s="2">
        <f>G4*12</f>
        <v>469.20000000000005</v>
      </c>
      <c r="J4" s="2" t="s">
        <v>9</v>
      </c>
      <c r="K4" s="2" t="s">
        <v>12</v>
      </c>
      <c r="L4" s="2" t="s">
        <v>169</v>
      </c>
      <c r="M4" s="2" t="s">
        <v>168</v>
      </c>
      <c r="O4" s="2" t="s">
        <v>49</v>
      </c>
      <c r="P4" s="2" t="s">
        <v>49</v>
      </c>
      <c r="Q4" s="10" t="s">
        <v>41</v>
      </c>
      <c r="R4" s="25"/>
    </row>
    <row r="5" spans="1:21" x14ac:dyDescent="0.35">
      <c r="A5" t="s">
        <v>226</v>
      </c>
      <c r="B5" s="13" t="s">
        <v>149</v>
      </c>
      <c r="C5" s="13" t="s">
        <v>242</v>
      </c>
      <c r="D5" s="13">
        <f t="shared" ref="D5:D15" si="0">9*4</f>
        <v>36</v>
      </c>
      <c r="E5" s="1">
        <v>1</v>
      </c>
      <c r="F5" s="20" t="s">
        <v>69</v>
      </c>
      <c r="G5" s="2">
        <v>7</v>
      </c>
      <c r="H5" s="2">
        <v>1</v>
      </c>
      <c r="I5" s="5">
        <f t="shared" ref="I5:I15" si="1">G5*12+H5</f>
        <v>85</v>
      </c>
      <c r="J5" s="2" t="s">
        <v>9</v>
      </c>
      <c r="K5" s="13" t="s">
        <v>46</v>
      </c>
      <c r="L5" s="2" t="s">
        <v>167</v>
      </c>
      <c r="M5" s="2" t="s">
        <v>168</v>
      </c>
      <c r="N5" s="5" t="s">
        <v>167</v>
      </c>
      <c r="O5" s="2" t="s">
        <v>49</v>
      </c>
      <c r="P5" s="2" t="s">
        <v>49</v>
      </c>
      <c r="Q5" s="10" t="s">
        <v>42</v>
      </c>
    </row>
    <row r="6" spans="1:21" x14ac:dyDescent="0.35">
      <c r="A6" t="s">
        <v>226</v>
      </c>
      <c r="B6" s="13" t="s">
        <v>149</v>
      </c>
      <c r="C6" s="13" t="s">
        <v>242</v>
      </c>
      <c r="D6" s="13">
        <f t="shared" si="0"/>
        <v>36</v>
      </c>
      <c r="E6" s="1">
        <v>2</v>
      </c>
      <c r="F6" s="20" t="s">
        <v>69</v>
      </c>
      <c r="G6" s="2">
        <v>8</v>
      </c>
      <c r="H6" s="2">
        <v>0</v>
      </c>
      <c r="I6" s="5">
        <f t="shared" si="1"/>
        <v>96</v>
      </c>
      <c r="J6" s="2" t="s">
        <v>9</v>
      </c>
      <c r="K6" s="13" t="s">
        <v>14</v>
      </c>
      <c r="L6" s="2" t="s">
        <v>167</v>
      </c>
      <c r="M6" s="2" t="s">
        <v>170</v>
      </c>
      <c r="N6" s="5" t="s">
        <v>167</v>
      </c>
      <c r="O6" s="2" t="s">
        <v>49</v>
      </c>
      <c r="P6" s="2" t="s">
        <v>49</v>
      </c>
      <c r="Q6" s="10" t="s">
        <v>42</v>
      </c>
    </row>
    <row r="7" spans="1:21" x14ac:dyDescent="0.35">
      <c r="A7" t="s">
        <v>226</v>
      </c>
      <c r="B7" s="13" t="s">
        <v>149</v>
      </c>
      <c r="C7" s="13" t="s">
        <v>242</v>
      </c>
      <c r="D7" s="13">
        <f t="shared" si="0"/>
        <v>36</v>
      </c>
      <c r="E7" s="1">
        <v>3</v>
      </c>
      <c r="F7" s="20"/>
      <c r="G7" s="2">
        <v>3</v>
      </c>
      <c r="H7" s="2">
        <v>11</v>
      </c>
      <c r="I7" s="5">
        <f t="shared" si="1"/>
        <v>47</v>
      </c>
      <c r="J7" s="2" t="s">
        <v>9</v>
      </c>
      <c r="K7" s="13" t="s">
        <v>46</v>
      </c>
      <c r="L7" s="2" t="s">
        <v>170</v>
      </c>
      <c r="M7" s="2" t="s">
        <v>170</v>
      </c>
      <c r="N7" s="5" t="s">
        <v>45</v>
      </c>
      <c r="O7" s="2" t="s">
        <v>45</v>
      </c>
      <c r="P7" s="2" t="s">
        <v>191</v>
      </c>
      <c r="Q7" s="10" t="s">
        <v>42</v>
      </c>
    </row>
    <row r="8" spans="1:21" x14ac:dyDescent="0.35">
      <c r="A8" t="s">
        <v>226</v>
      </c>
      <c r="B8" s="13" t="s">
        <v>149</v>
      </c>
      <c r="C8" s="13" t="s">
        <v>242</v>
      </c>
      <c r="D8" s="13">
        <f t="shared" si="0"/>
        <v>36</v>
      </c>
      <c r="E8" s="1">
        <v>4</v>
      </c>
      <c r="F8" s="2" t="s">
        <v>211</v>
      </c>
      <c r="G8" s="2">
        <v>8</v>
      </c>
      <c r="H8" s="2">
        <v>1</v>
      </c>
      <c r="I8" s="5">
        <f t="shared" si="1"/>
        <v>97</v>
      </c>
      <c r="J8" s="2" t="s">
        <v>9</v>
      </c>
      <c r="K8" s="13" t="s">
        <v>46</v>
      </c>
      <c r="L8" s="2" t="s">
        <v>169</v>
      </c>
      <c r="M8" s="2" t="s">
        <v>169</v>
      </c>
      <c r="N8" s="5" t="s">
        <v>45</v>
      </c>
      <c r="O8" s="2" t="s">
        <v>49</v>
      </c>
      <c r="P8" s="2" t="s">
        <v>49</v>
      </c>
      <c r="Q8" s="10" t="s">
        <v>42</v>
      </c>
      <c r="R8" s="10" t="s">
        <v>254</v>
      </c>
    </row>
    <row r="9" spans="1:21" x14ac:dyDescent="0.35">
      <c r="A9" t="s">
        <v>226</v>
      </c>
      <c r="B9" s="13" t="s">
        <v>149</v>
      </c>
      <c r="C9" s="13" t="s">
        <v>242</v>
      </c>
      <c r="D9" s="13">
        <f t="shared" si="0"/>
        <v>36</v>
      </c>
      <c r="E9" s="1">
        <v>5</v>
      </c>
      <c r="F9" s="2" t="s">
        <v>213</v>
      </c>
      <c r="G9" s="2">
        <v>8</v>
      </c>
      <c r="H9" s="2">
        <v>11</v>
      </c>
      <c r="I9" s="5">
        <f t="shared" si="1"/>
        <v>107</v>
      </c>
      <c r="J9" s="2" t="s">
        <v>9</v>
      </c>
      <c r="K9" s="13" t="s">
        <v>14</v>
      </c>
      <c r="L9" s="2" t="s">
        <v>170</v>
      </c>
      <c r="M9" s="2" t="s">
        <v>170</v>
      </c>
      <c r="N9" s="5" t="s">
        <v>45</v>
      </c>
      <c r="O9" s="2" t="s">
        <v>49</v>
      </c>
      <c r="P9" s="2" t="s">
        <v>49</v>
      </c>
      <c r="Q9" s="10" t="s">
        <v>42</v>
      </c>
      <c r="R9" s="10" t="s">
        <v>254</v>
      </c>
    </row>
    <row r="10" spans="1:21" x14ac:dyDescent="0.35">
      <c r="A10" t="s">
        <v>226</v>
      </c>
      <c r="B10" s="13" t="s">
        <v>149</v>
      </c>
      <c r="C10" s="13" t="s">
        <v>242</v>
      </c>
      <c r="D10" s="13">
        <f t="shared" si="0"/>
        <v>36</v>
      </c>
      <c r="E10" s="1">
        <v>6</v>
      </c>
      <c r="F10" s="20" t="s">
        <v>69</v>
      </c>
      <c r="G10" s="2">
        <v>4</v>
      </c>
      <c r="H10" s="2">
        <v>3</v>
      </c>
      <c r="I10" s="5">
        <f t="shared" si="1"/>
        <v>51</v>
      </c>
      <c r="J10" s="2" t="s">
        <v>9</v>
      </c>
      <c r="K10" s="13" t="s">
        <v>46</v>
      </c>
      <c r="L10" s="2" t="s">
        <v>167</v>
      </c>
      <c r="M10" s="2" t="s">
        <v>168</v>
      </c>
      <c r="N10" s="5" t="s">
        <v>167</v>
      </c>
      <c r="O10" s="2" t="s">
        <v>49</v>
      </c>
      <c r="P10" s="2" t="s">
        <v>49</v>
      </c>
      <c r="Q10" s="10" t="s">
        <v>42</v>
      </c>
      <c r="S10" s="12"/>
      <c r="T10" s="12"/>
      <c r="U10" s="12"/>
    </row>
    <row r="11" spans="1:21" x14ac:dyDescent="0.35">
      <c r="A11" t="s">
        <v>226</v>
      </c>
      <c r="B11" s="13" t="s">
        <v>149</v>
      </c>
      <c r="C11" s="13" t="s">
        <v>242</v>
      </c>
      <c r="D11" s="13">
        <f t="shared" si="0"/>
        <v>36</v>
      </c>
      <c r="E11" s="1">
        <v>7</v>
      </c>
      <c r="F11" s="20" t="s">
        <v>69</v>
      </c>
      <c r="G11" s="2">
        <v>4</v>
      </c>
      <c r="H11" s="2">
        <v>4</v>
      </c>
      <c r="I11" s="5">
        <f t="shared" si="1"/>
        <v>52</v>
      </c>
      <c r="J11" s="2" t="s">
        <v>9</v>
      </c>
      <c r="K11" s="13" t="s">
        <v>12</v>
      </c>
      <c r="L11" s="2" t="s">
        <v>167</v>
      </c>
      <c r="M11" s="2" t="s">
        <v>170</v>
      </c>
      <c r="N11" s="5" t="s">
        <v>167</v>
      </c>
      <c r="O11" s="2" t="s">
        <v>49</v>
      </c>
      <c r="P11" s="2" t="s">
        <v>49</v>
      </c>
      <c r="Q11" s="10" t="s">
        <v>42</v>
      </c>
    </row>
    <row r="12" spans="1:21" x14ac:dyDescent="0.35">
      <c r="A12" t="s">
        <v>226</v>
      </c>
      <c r="B12" s="13" t="s">
        <v>149</v>
      </c>
      <c r="C12" s="13" t="s">
        <v>242</v>
      </c>
      <c r="D12" s="13">
        <f t="shared" si="0"/>
        <v>36</v>
      </c>
      <c r="E12" s="1">
        <v>8</v>
      </c>
      <c r="F12" s="20"/>
      <c r="G12" s="2">
        <v>10</v>
      </c>
      <c r="H12" s="2">
        <v>4</v>
      </c>
      <c r="I12" s="5">
        <f t="shared" si="1"/>
        <v>124</v>
      </c>
      <c r="J12" s="2" t="s">
        <v>10</v>
      </c>
      <c r="K12" s="13" t="s">
        <v>12</v>
      </c>
      <c r="L12" s="2" t="s">
        <v>170</v>
      </c>
      <c r="M12" s="2" t="s">
        <v>170</v>
      </c>
      <c r="N12" s="5" t="s">
        <v>45</v>
      </c>
      <c r="O12" s="2" t="s">
        <v>45</v>
      </c>
      <c r="P12" s="2" t="s">
        <v>191</v>
      </c>
      <c r="Q12" s="10" t="s">
        <v>42</v>
      </c>
    </row>
    <row r="13" spans="1:21" x14ac:dyDescent="0.35">
      <c r="A13" t="s">
        <v>226</v>
      </c>
      <c r="B13" s="13" t="s">
        <v>149</v>
      </c>
      <c r="C13" s="13" t="s">
        <v>242</v>
      </c>
      <c r="D13" s="13">
        <f t="shared" si="0"/>
        <v>36</v>
      </c>
      <c r="E13" s="1">
        <v>9</v>
      </c>
      <c r="F13" s="2" t="s">
        <v>214</v>
      </c>
      <c r="G13" s="2">
        <v>7</v>
      </c>
      <c r="H13" s="2">
        <v>7</v>
      </c>
      <c r="I13" s="5">
        <f t="shared" si="1"/>
        <v>91</v>
      </c>
      <c r="J13" s="2" t="s">
        <v>9</v>
      </c>
      <c r="K13" s="13" t="s">
        <v>46</v>
      </c>
      <c r="L13" s="2" t="s">
        <v>168</v>
      </c>
      <c r="M13" s="2" t="s">
        <v>170</v>
      </c>
      <c r="N13" s="5" t="s">
        <v>22</v>
      </c>
      <c r="O13" s="2" t="s">
        <v>49</v>
      </c>
      <c r="P13" s="2" t="s">
        <v>49</v>
      </c>
      <c r="Q13" s="10" t="s">
        <v>42</v>
      </c>
      <c r="R13" s="10" t="s">
        <v>254</v>
      </c>
    </row>
    <row r="14" spans="1:21" x14ac:dyDescent="0.35">
      <c r="A14" t="s">
        <v>226</v>
      </c>
      <c r="B14" s="13" t="s">
        <v>149</v>
      </c>
      <c r="C14" s="13" t="s">
        <v>242</v>
      </c>
      <c r="D14" s="13">
        <f t="shared" si="0"/>
        <v>36</v>
      </c>
      <c r="E14" s="1">
        <v>10</v>
      </c>
      <c r="F14" s="2" t="s">
        <v>215</v>
      </c>
      <c r="G14" s="2">
        <v>5</v>
      </c>
      <c r="H14" s="2">
        <v>2</v>
      </c>
      <c r="I14" s="5">
        <f t="shared" si="1"/>
        <v>62</v>
      </c>
      <c r="J14" s="2" t="s">
        <v>9</v>
      </c>
      <c r="K14" s="13" t="s">
        <v>46</v>
      </c>
      <c r="L14" s="2" t="s">
        <v>168</v>
      </c>
      <c r="M14" s="2" t="s">
        <v>168</v>
      </c>
      <c r="N14" s="5" t="s">
        <v>45</v>
      </c>
      <c r="O14" s="2" t="s">
        <v>49</v>
      </c>
      <c r="P14" s="2" t="s">
        <v>49</v>
      </c>
      <c r="Q14" s="10" t="s">
        <v>42</v>
      </c>
      <c r="R14" s="10" t="s">
        <v>254</v>
      </c>
    </row>
    <row r="15" spans="1:21" x14ac:dyDescent="0.35">
      <c r="A15" t="s">
        <v>226</v>
      </c>
      <c r="B15" s="13" t="s">
        <v>149</v>
      </c>
      <c r="C15" s="13" t="s">
        <v>242</v>
      </c>
      <c r="D15" s="19">
        <f t="shared" si="0"/>
        <v>36</v>
      </c>
      <c r="E15" s="1">
        <v>11</v>
      </c>
      <c r="F15" s="2" t="s">
        <v>212</v>
      </c>
      <c r="G15" s="2">
        <v>5</v>
      </c>
      <c r="H15" s="2">
        <v>4</v>
      </c>
      <c r="I15" s="5">
        <f t="shared" si="1"/>
        <v>64</v>
      </c>
      <c r="J15" s="2" t="s">
        <v>9</v>
      </c>
      <c r="K15" s="13" t="s">
        <v>12</v>
      </c>
      <c r="L15" s="2" t="s">
        <v>170</v>
      </c>
      <c r="M15" s="2" t="s">
        <v>170</v>
      </c>
      <c r="N15" s="5" t="s">
        <v>45</v>
      </c>
      <c r="O15" s="2" t="s">
        <v>49</v>
      </c>
      <c r="P15" s="2" t="s">
        <v>49</v>
      </c>
      <c r="Q15" s="10" t="s">
        <v>42</v>
      </c>
      <c r="R15" s="10" t="s">
        <v>254</v>
      </c>
    </row>
    <row r="16" spans="1:21" x14ac:dyDescent="0.35">
      <c r="A16" t="s">
        <v>228</v>
      </c>
      <c r="B16" s="2" t="s">
        <v>149</v>
      </c>
      <c r="C16" s="2" t="s">
        <v>240</v>
      </c>
      <c r="D16" s="18">
        <f>3/7</f>
        <v>0.42857142857142855</v>
      </c>
      <c r="E16" s="1">
        <v>1</v>
      </c>
      <c r="F16" s="20"/>
      <c r="G16" s="2">
        <v>10.7</v>
      </c>
      <c r="I16" s="5">
        <f t="shared" ref="I16:I32" si="2">G16*12</f>
        <v>128.39999999999998</v>
      </c>
      <c r="J16" s="2" t="s">
        <v>10</v>
      </c>
      <c r="K16" s="2" t="s">
        <v>12</v>
      </c>
      <c r="L16" s="2" t="s">
        <v>168</v>
      </c>
      <c r="M16" s="2" t="s">
        <v>170</v>
      </c>
      <c r="N16" s="5" t="s">
        <v>22</v>
      </c>
      <c r="O16" s="2" t="s">
        <v>22</v>
      </c>
      <c r="P16" s="2" t="s">
        <v>178</v>
      </c>
      <c r="Q16" s="10" t="s">
        <v>43</v>
      </c>
    </row>
    <row r="17" spans="1:17" x14ac:dyDescent="0.35">
      <c r="A17" t="s">
        <v>228</v>
      </c>
      <c r="B17" s="2" t="s">
        <v>149</v>
      </c>
      <c r="C17" s="2" t="s">
        <v>240</v>
      </c>
      <c r="D17" s="18">
        <f>3/7</f>
        <v>0.42857142857142855</v>
      </c>
      <c r="E17" s="1">
        <v>2</v>
      </c>
      <c r="F17" s="20"/>
      <c r="G17" s="2">
        <v>17.600000000000001</v>
      </c>
      <c r="I17" s="5">
        <f t="shared" si="2"/>
        <v>211.20000000000002</v>
      </c>
      <c r="J17" s="2" t="s">
        <v>10</v>
      </c>
      <c r="K17" s="2" t="s">
        <v>14</v>
      </c>
      <c r="L17" s="2" t="s">
        <v>169</v>
      </c>
      <c r="M17" s="2" t="s">
        <v>169</v>
      </c>
      <c r="N17" s="5" t="s">
        <v>45</v>
      </c>
      <c r="O17" s="2" t="s">
        <v>45</v>
      </c>
      <c r="P17" s="2" t="s">
        <v>45</v>
      </c>
      <c r="Q17" s="10" t="s">
        <v>43</v>
      </c>
    </row>
    <row r="18" spans="1:17" x14ac:dyDescent="0.35">
      <c r="A18" t="s">
        <v>228</v>
      </c>
      <c r="B18" s="2" t="s">
        <v>149</v>
      </c>
      <c r="C18" s="2" t="s">
        <v>240</v>
      </c>
      <c r="D18" s="18">
        <f>3/7</f>
        <v>0.42857142857142855</v>
      </c>
      <c r="E18" s="1">
        <v>3</v>
      </c>
      <c r="F18" s="20"/>
      <c r="G18" s="2">
        <v>15.2</v>
      </c>
      <c r="I18" s="5">
        <f t="shared" si="2"/>
        <v>182.39999999999998</v>
      </c>
      <c r="J18" s="2" t="s">
        <v>9</v>
      </c>
      <c r="K18" s="2" t="s">
        <v>14</v>
      </c>
      <c r="L18" s="2" t="s">
        <v>177</v>
      </c>
      <c r="M18" s="2" t="s">
        <v>177</v>
      </c>
      <c r="N18" s="5" t="s">
        <v>45</v>
      </c>
      <c r="O18" s="2" t="s">
        <v>45</v>
      </c>
      <c r="P18" s="2" t="s">
        <v>45</v>
      </c>
      <c r="Q18" s="10" t="s">
        <v>43</v>
      </c>
    </row>
    <row r="19" spans="1:17" x14ac:dyDescent="0.35">
      <c r="A19" t="s">
        <v>228</v>
      </c>
      <c r="B19" s="2" t="s">
        <v>149</v>
      </c>
      <c r="C19" s="2" t="s">
        <v>240</v>
      </c>
      <c r="D19" s="18">
        <f>3/7</f>
        <v>0.42857142857142855</v>
      </c>
      <c r="E19" s="1">
        <v>4</v>
      </c>
      <c r="F19" s="20"/>
      <c r="G19" s="2">
        <v>19.600000000000001</v>
      </c>
      <c r="I19" s="5">
        <f t="shared" si="2"/>
        <v>235.20000000000002</v>
      </c>
      <c r="J19" s="2" t="s">
        <v>10</v>
      </c>
      <c r="K19" s="2" t="s">
        <v>12</v>
      </c>
      <c r="L19" s="2" t="s">
        <v>177</v>
      </c>
      <c r="M19" s="2" t="s">
        <v>177</v>
      </c>
      <c r="N19" s="5" t="s">
        <v>45</v>
      </c>
      <c r="O19" s="2" t="s">
        <v>45</v>
      </c>
      <c r="P19" s="2" t="s">
        <v>45</v>
      </c>
      <c r="Q19" s="10" t="s">
        <v>43</v>
      </c>
    </row>
    <row r="20" spans="1:17" x14ac:dyDescent="0.35">
      <c r="A20" t="s">
        <v>228</v>
      </c>
      <c r="B20" s="2" t="s">
        <v>149</v>
      </c>
      <c r="C20" s="2" t="s">
        <v>240</v>
      </c>
      <c r="D20" s="18">
        <f>3/7</f>
        <v>0.42857142857142855</v>
      </c>
      <c r="E20" s="1">
        <v>5</v>
      </c>
      <c r="F20" s="20"/>
      <c r="G20" s="2">
        <v>7.3</v>
      </c>
      <c r="I20" s="5">
        <f t="shared" si="2"/>
        <v>87.6</v>
      </c>
      <c r="J20" s="2" t="s">
        <v>10</v>
      </c>
      <c r="K20" s="2" t="s">
        <v>12</v>
      </c>
      <c r="L20" s="2" t="s">
        <v>168</v>
      </c>
      <c r="M20" s="2" t="s">
        <v>170</v>
      </c>
      <c r="N20" s="5" t="s">
        <v>22</v>
      </c>
      <c r="O20" s="2" t="s">
        <v>22</v>
      </c>
      <c r="P20" s="2" t="s">
        <v>178</v>
      </c>
      <c r="Q20" s="10" t="s">
        <v>43</v>
      </c>
    </row>
    <row r="21" spans="1:17" x14ac:dyDescent="0.35">
      <c r="A21" t="s">
        <v>233</v>
      </c>
      <c r="B21" s="2" t="s">
        <v>149</v>
      </c>
      <c r="C21" s="2" t="s">
        <v>242</v>
      </c>
      <c r="D21" s="2">
        <f t="shared" ref="D21:D32" si="3">12*4</f>
        <v>48</v>
      </c>
      <c r="E21" s="1" t="s">
        <v>196</v>
      </c>
      <c r="F21" s="20"/>
      <c r="G21" s="2">
        <v>4.8</v>
      </c>
      <c r="I21" s="2">
        <f t="shared" si="2"/>
        <v>57.599999999999994</v>
      </c>
      <c r="J21" s="2" t="s">
        <v>10</v>
      </c>
      <c r="K21" s="2" t="s">
        <v>12</v>
      </c>
      <c r="L21" s="2" t="s">
        <v>170</v>
      </c>
      <c r="M21" s="2" t="s">
        <v>170</v>
      </c>
      <c r="N21" s="5" t="s">
        <v>45</v>
      </c>
      <c r="O21" s="2" t="s">
        <v>45</v>
      </c>
      <c r="P21" s="2" t="s">
        <v>191</v>
      </c>
      <c r="Q21" s="10" t="s">
        <v>42</v>
      </c>
    </row>
    <row r="22" spans="1:17" x14ac:dyDescent="0.35">
      <c r="A22" t="s">
        <v>233</v>
      </c>
      <c r="B22" s="2" t="s">
        <v>149</v>
      </c>
      <c r="C22" s="2" t="s">
        <v>242</v>
      </c>
      <c r="D22" s="2">
        <f t="shared" si="3"/>
        <v>48</v>
      </c>
      <c r="E22" s="1" t="s">
        <v>197</v>
      </c>
      <c r="F22" s="20"/>
      <c r="G22" s="2">
        <v>5.3</v>
      </c>
      <c r="I22" s="2">
        <f t="shared" si="2"/>
        <v>63.599999999999994</v>
      </c>
      <c r="J22" s="2" t="s">
        <v>9</v>
      </c>
      <c r="K22" s="2" t="s">
        <v>12</v>
      </c>
      <c r="L22" s="2" t="s">
        <v>170</v>
      </c>
      <c r="M22" s="2" t="s">
        <v>208</v>
      </c>
      <c r="N22" s="5" t="s">
        <v>176</v>
      </c>
      <c r="O22" s="13" t="s">
        <v>45</v>
      </c>
      <c r="P22" s="13" t="s">
        <v>45</v>
      </c>
      <c r="Q22" s="10" t="s">
        <v>42</v>
      </c>
    </row>
    <row r="23" spans="1:17" x14ac:dyDescent="0.35">
      <c r="A23" t="s">
        <v>233</v>
      </c>
      <c r="B23" s="2" t="s">
        <v>149</v>
      </c>
      <c r="C23" s="2" t="s">
        <v>242</v>
      </c>
      <c r="D23" s="2">
        <f t="shared" si="3"/>
        <v>48</v>
      </c>
      <c r="E23" s="1" t="s">
        <v>198</v>
      </c>
      <c r="F23" s="20"/>
      <c r="G23" s="2">
        <v>3.6</v>
      </c>
      <c r="I23" s="2">
        <f t="shared" si="2"/>
        <v>43.2</v>
      </c>
      <c r="J23" s="2" t="s">
        <v>10</v>
      </c>
      <c r="K23" s="2" t="s">
        <v>46</v>
      </c>
      <c r="L23" s="2" t="s">
        <v>208</v>
      </c>
      <c r="M23" s="2" t="s">
        <v>170</v>
      </c>
      <c r="N23" s="5" t="s">
        <v>22</v>
      </c>
      <c r="O23" s="13" t="s">
        <v>22</v>
      </c>
      <c r="P23" s="13" t="s">
        <v>178</v>
      </c>
      <c r="Q23" s="10" t="s">
        <v>42</v>
      </c>
    </row>
    <row r="24" spans="1:17" x14ac:dyDescent="0.35">
      <c r="A24" t="s">
        <v>233</v>
      </c>
      <c r="B24" s="2" t="s">
        <v>149</v>
      </c>
      <c r="C24" s="2" t="s">
        <v>242</v>
      </c>
      <c r="D24" s="2">
        <f t="shared" si="3"/>
        <v>48</v>
      </c>
      <c r="E24" s="1" t="s">
        <v>199</v>
      </c>
      <c r="F24" s="20"/>
      <c r="G24" s="2">
        <v>16</v>
      </c>
      <c r="I24" s="2">
        <f t="shared" si="2"/>
        <v>192</v>
      </c>
      <c r="J24" s="2" t="s">
        <v>9</v>
      </c>
      <c r="K24" s="2" t="s">
        <v>12</v>
      </c>
      <c r="L24" s="2" t="s">
        <v>209</v>
      </c>
      <c r="M24" s="2" t="s">
        <v>210</v>
      </c>
      <c r="N24" s="5" t="s">
        <v>22</v>
      </c>
      <c r="O24" s="13" t="s">
        <v>45</v>
      </c>
      <c r="P24" s="13" t="s">
        <v>45</v>
      </c>
      <c r="Q24" s="10" t="s">
        <v>42</v>
      </c>
    </row>
    <row r="25" spans="1:17" x14ac:dyDescent="0.35">
      <c r="A25" t="s">
        <v>233</v>
      </c>
      <c r="B25" s="2" t="s">
        <v>149</v>
      </c>
      <c r="C25" s="2" t="s">
        <v>242</v>
      </c>
      <c r="D25" s="2">
        <f t="shared" si="3"/>
        <v>48</v>
      </c>
      <c r="E25" s="1" t="s">
        <v>200</v>
      </c>
      <c r="F25" s="20"/>
      <c r="G25" s="2">
        <v>6.1</v>
      </c>
      <c r="I25" s="2">
        <f t="shared" si="2"/>
        <v>73.199999999999989</v>
      </c>
      <c r="J25" s="2" t="s">
        <v>10</v>
      </c>
      <c r="K25" s="2" t="s">
        <v>12</v>
      </c>
      <c r="L25" s="2" t="s">
        <v>208</v>
      </c>
      <c r="M25" s="2" t="s">
        <v>208</v>
      </c>
      <c r="N25" s="5" t="s">
        <v>45</v>
      </c>
      <c r="O25" s="13" t="s">
        <v>45</v>
      </c>
      <c r="P25" s="13" t="s">
        <v>45</v>
      </c>
      <c r="Q25" s="10" t="s">
        <v>42</v>
      </c>
    </row>
    <row r="26" spans="1:17" x14ac:dyDescent="0.35">
      <c r="A26" t="s">
        <v>233</v>
      </c>
      <c r="B26" s="2" t="s">
        <v>149</v>
      </c>
      <c r="C26" s="2" t="s">
        <v>242</v>
      </c>
      <c r="D26" s="2">
        <f t="shared" si="3"/>
        <v>48</v>
      </c>
      <c r="E26" s="1" t="s">
        <v>201</v>
      </c>
      <c r="F26" s="20"/>
      <c r="G26" s="2">
        <v>3.7</v>
      </c>
      <c r="I26" s="2">
        <f t="shared" si="2"/>
        <v>44.400000000000006</v>
      </c>
      <c r="J26" s="2" t="s">
        <v>10</v>
      </c>
      <c r="K26" s="2" t="s">
        <v>12</v>
      </c>
      <c r="L26" s="2" t="s">
        <v>170</v>
      </c>
      <c r="M26" s="2" t="s">
        <v>170</v>
      </c>
      <c r="N26" s="5" t="s">
        <v>45</v>
      </c>
      <c r="O26" s="13" t="s">
        <v>45</v>
      </c>
      <c r="P26" s="13" t="s">
        <v>191</v>
      </c>
      <c r="Q26" s="10" t="s">
        <v>42</v>
      </c>
    </row>
    <row r="27" spans="1:17" x14ac:dyDescent="0.35">
      <c r="A27" t="s">
        <v>233</v>
      </c>
      <c r="B27" s="2" t="s">
        <v>149</v>
      </c>
      <c r="C27" s="2" t="s">
        <v>242</v>
      </c>
      <c r="D27" s="2">
        <f t="shared" si="3"/>
        <v>48</v>
      </c>
      <c r="E27" s="1" t="s">
        <v>202</v>
      </c>
      <c r="F27" s="20"/>
      <c r="G27" s="2">
        <v>3.6</v>
      </c>
      <c r="I27" s="2">
        <f t="shared" si="2"/>
        <v>43.2</v>
      </c>
      <c r="J27" s="2" t="s">
        <v>9</v>
      </c>
      <c r="K27" s="2" t="s">
        <v>12</v>
      </c>
      <c r="L27" s="2" t="s">
        <v>170</v>
      </c>
      <c r="M27" s="2" t="s">
        <v>170</v>
      </c>
      <c r="N27" s="5" t="s">
        <v>45</v>
      </c>
      <c r="O27" s="13" t="s">
        <v>45</v>
      </c>
      <c r="P27" s="13" t="s">
        <v>191</v>
      </c>
      <c r="Q27" s="10" t="s">
        <v>42</v>
      </c>
    </row>
    <row r="28" spans="1:17" x14ac:dyDescent="0.35">
      <c r="A28" t="s">
        <v>233</v>
      </c>
      <c r="B28" s="2" t="s">
        <v>149</v>
      </c>
      <c r="C28" s="2" t="s">
        <v>242</v>
      </c>
      <c r="D28" s="2">
        <f t="shared" si="3"/>
        <v>48</v>
      </c>
      <c r="E28" s="1" t="s">
        <v>203</v>
      </c>
      <c r="F28" s="20"/>
      <c r="G28" s="2">
        <v>15.3</v>
      </c>
      <c r="I28" s="2">
        <f t="shared" si="2"/>
        <v>183.60000000000002</v>
      </c>
      <c r="J28" s="2" t="s">
        <v>10</v>
      </c>
      <c r="K28" s="2" t="s">
        <v>46</v>
      </c>
      <c r="L28" s="2" t="s">
        <v>208</v>
      </c>
      <c r="M28" s="2" t="s">
        <v>170</v>
      </c>
      <c r="N28" s="5" t="s">
        <v>22</v>
      </c>
      <c r="O28" s="13" t="s">
        <v>22</v>
      </c>
      <c r="P28" s="13" t="s">
        <v>178</v>
      </c>
      <c r="Q28" s="10" t="s">
        <v>42</v>
      </c>
    </row>
    <row r="29" spans="1:17" x14ac:dyDescent="0.35">
      <c r="A29" t="s">
        <v>233</v>
      </c>
      <c r="B29" s="2" t="s">
        <v>149</v>
      </c>
      <c r="C29" s="2" t="s">
        <v>242</v>
      </c>
      <c r="D29" s="2">
        <f t="shared" si="3"/>
        <v>48</v>
      </c>
      <c r="E29" s="1" t="s">
        <v>204</v>
      </c>
      <c r="F29" s="20"/>
      <c r="G29" s="2">
        <v>7.4</v>
      </c>
      <c r="I29" s="2">
        <f t="shared" si="2"/>
        <v>88.800000000000011</v>
      </c>
      <c r="J29" s="2" t="s">
        <v>9</v>
      </c>
      <c r="K29" s="2" t="s">
        <v>12</v>
      </c>
      <c r="L29" s="2" t="s">
        <v>210</v>
      </c>
      <c r="M29" s="2" t="s">
        <v>210</v>
      </c>
      <c r="N29" s="5" t="s">
        <v>45</v>
      </c>
      <c r="O29" s="13" t="s">
        <v>45</v>
      </c>
      <c r="P29" s="13" t="s">
        <v>45</v>
      </c>
      <c r="Q29" s="10" t="s">
        <v>42</v>
      </c>
    </row>
    <row r="30" spans="1:17" x14ac:dyDescent="0.35">
      <c r="A30" t="s">
        <v>233</v>
      </c>
      <c r="B30" s="2" t="s">
        <v>149</v>
      </c>
      <c r="C30" s="2" t="s">
        <v>242</v>
      </c>
      <c r="D30" s="2">
        <f t="shared" si="3"/>
        <v>48</v>
      </c>
      <c r="E30" s="1" t="s">
        <v>205</v>
      </c>
      <c r="F30" s="20"/>
      <c r="G30" s="2">
        <v>4.0999999999999996</v>
      </c>
      <c r="I30" s="2">
        <f t="shared" si="2"/>
        <v>49.199999999999996</v>
      </c>
      <c r="J30" s="2" t="s">
        <v>9</v>
      </c>
      <c r="K30" s="2" t="s">
        <v>46</v>
      </c>
      <c r="L30" s="2" t="s">
        <v>210</v>
      </c>
      <c r="M30" s="2" t="s">
        <v>209</v>
      </c>
      <c r="N30" s="5" t="s">
        <v>176</v>
      </c>
      <c r="O30" s="13" t="s">
        <v>45</v>
      </c>
      <c r="P30" s="13" t="s">
        <v>45</v>
      </c>
      <c r="Q30" s="10" t="s">
        <v>42</v>
      </c>
    </row>
    <row r="31" spans="1:17" x14ac:dyDescent="0.35">
      <c r="A31" t="s">
        <v>233</v>
      </c>
      <c r="B31" s="2" t="s">
        <v>149</v>
      </c>
      <c r="C31" s="2" t="s">
        <v>242</v>
      </c>
      <c r="D31" s="2">
        <f t="shared" si="3"/>
        <v>48</v>
      </c>
      <c r="E31" s="1" t="s">
        <v>206</v>
      </c>
      <c r="F31" s="20" t="s">
        <v>69</v>
      </c>
      <c r="G31" s="2">
        <v>4.0999999999999996</v>
      </c>
      <c r="I31" s="2">
        <f t="shared" si="2"/>
        <v>49.199999999999996</v>
      </c>
      <c r="J31" s="2" t="s">
        <v>10</v>
      </c>
      <c r="K31" s="2" t="s">
        <v>12</v>
      </c>
      <c r="L31" s="2" t="s">
        <v>209</v>
      </c>
      <c r="M31" s="2" t="s">
        <v>167</v>
      </c>
      <c r="O31" s="2" t="s">
        <v>49</v>
      </c>
      <c r="P31" s="2" t="s">
        <v>49</v>
      </c>
      <c r="Q31" s="10" t="s">
        <v>42</v>
      </c>
    </row>
    <row r="32" spans="1:17" x14ac:dyDescent="0.35">
      <c r="A32" t="s">
        <v>233</v>
      </c>
      <c r="B32" s="2" t="s">
        <v>149</v>
      </c>
      <c r="C32" s="2" t="s">
        <v>242</v>
      </c>
      <c r="D32" s="2">
        <f t="shared" si="3"/>
        <v>48</v>
      </c>
      <c r="E32" s="1" t="s">
        <v>207</v>
      </c>
      <c r="F32" s="20"/>
      <c r="G32" s="2">
        <v>9.1</v>
      </c>
      <c r="I32" s="2">
        <f t="shared" si="2"/>
        <v>109.19999999999999</v>
      </c>
      <c r="J32" s="2" t="s">
        <v>9</v>
      </c>
      <c r="K32" s="2" t="s">
        <v>14</v>
      </c>
      <c r="L32" s="2" t="s">
        <v>210</v>
      </c>
      <c r="M32" s="2" t="s">
        <v>170</v>
      </c>
      <c r="N32" s="5" t="s">
        <v>22</v>
      </c>
      <c r="O32" s="2" t="s">
        <v>22</v>
      </c>
      <c r="P32" s="2" t="s">
        <v>178</v>
      </c>
      <c r="Q32" s="10" t="s">
        <v>42</v>
      </c>
    </row>
    <row r="33" spans="1:21" x14ac:dyDescent="0.35">
      <c r="A33" s="12" t="s">
        <v>253</v>
      </c>
      <c r="B33" s="13" t="s">
        <v>149</v>
      </c>
      <c r="C33" s="13" t="s">
        <v>240</v>
      </c>
      <c r="D33" s="13">
        <v>8</v>
      </c>
      <c r="E33" s="1">
        <v>1</v>
      </c>
      <c r="G33" s="24" t="s">
        <v>174</v>
      </c>
      <c r="L33" s="2">
        <v>9.83</v>
      </c>
      <c r="M33" s="2">
        <v>4.26</v>
      </c>
      <c r="N33" s="2">
        <f t="shared" ref="N33:N42" si="4">L33-M33</f>
        <v>5.57</v>
      </c>
      <c r="O33" s="2" t="s">
        <v>22</v>
      </c>
      <c r="P33" s="2" t="s">
        <v>151</v>
      </c>
      <c r="Q33" s="10" t="s">
        <v>173</v>
      </c>
      <c r="R33" s="10" t="s">
        <v>172</v>
      </c>
    </row>
    <row r="34" spans="1:21" x14ac:dyDescent="0.35">
      <c r="A34" s="12" t="s">
        <v>253</v>
      </c>
      <c r="B34" s="13" t="s">
        <v>149</v>
      </c>
      <c r="C34" s="13" t="s">
        <v>240</v>
      </c>
      <c r="D34" s="13">
        <v>8</v>
      </c>
      <c r="E34" s="1">
        <v>2</v>
      </c>
      <c r="G34" s="24" t="s">
        <v>174</v>
      </c>
      <c r="L34" s="2">
        <v>24</v>
      </c>
      <c r="M34" s="2">
        <v>15.13</v>
      </c>
      <c r="N34" s="2">
        <f t="shared" si="4"/>
        <v>8.8699999999999992</v>
      </c>
      <c r="O34" s="2" t="s">
        <v>22</v>
      </c>
      <c r="P34" s="2" t="s">
        <v>151</v>
      </c>
      <c r="Q34" s="10" t="s">
        <v>173</v>
      </c>
      <c r="R34" s="10" t="s">
        <v>175</v>
      </c>
    </row>
    <row r="35" spans="1:21" x14ac:dyDescent="0.35">
      <c r="A35" s="12" t="s">
        <v>253</v>
      </c>
      <c r="B35" s="13" t="s">
        <v>149</v>
      </c>
      <c r="C35" s="13" t="s">
        <v>240</v>
      </c>
      <c r="D35" s="13">
        <v>8</v>
      </c>
      <c r="E35" s="1">
        <v>3</v>
      </c>
      <c r="G35" s="24" t="s">
        <v>174</v>
      </c>
      <c r="L35" s="2">
        <v>29.81</v>
      </c>
      <c r="M35" s="2">
        <v>10</v>
      </c>
      <c r="N35" s="2">
        <f t="shared" si="4"/>
        <v>19.809999999999999</v>
      </c>
      <c r="O35" s="2" t="s">
        <v>22</v>
      </c>
      <c r="P35" s="2" t="s">
        <v>151</v>
      </c>
      <c r="Q35" s="10" t="s">
        <v>173</v>
      </c>
    </row>
    <row r="36" spans="1:21" x14ac:dyDescent="0.35">
      <c r="A36" s="12" t="s">
        <v>253</v>
      </c>
      <c r="B36" s="13" t="s">
        <v>149</v>
      </c>
      <c r="C36" s="13" t="s">
        <v>240</v>
      </c>
      <c r="D36" s="13">
        <v>8</v>
      </c>
      <c r="E36" s="1">
        <v>4</v>
      </c>
      <c r="G36" s="24" t="s">
        <v>174</v>
      </c>
      <c r="L36" s="2">
        <v>5.69</v>
      </c>
      <c r="M36" s="2">
        <v>2.31</v>
      </c>
      <c r="N36" s="2">
        <f t="shared" si="4"/>
        <v>3.3800000000000003</v>
      </c>
      <c r="O36" s="2" t="s">
        <v>45</v>
      </c>
      <c r="P36" s="2" t="s">
        <v>45</v>
      </c>
      <c r="Q36" s="10" t="s">
        <v>173</v>
      </c>
    </row>
    <row r="37" spans="1:21" x14ac:dyDescent="0.35">
      <c r="A37" s="12" t="s">
        <v>253</v>
      </c>
      <c r="B37" s="13" t="s">
        <v>149</v>
      </c>
      <c r="C37" s="13" t="s">
        <v>240</v>
      </c>
      <c r="D37" s="13">
        <v>8</v>
      </c>
      <c r="E37" s="1">
        <v>5</v>
      </c>
      <c r="G37" s="24" t="s">
        <v>174</v>
      </c>
      <c r="L37" s="2">
        <v>22.38</v>
      </c>
      <c r="M37" s="2">
        <v>7.31</v>
      </c>
      <c r="N37" s="2">
        <f t="shared" si="4"/>
        <v>15.07</v>
      </c>
      <c r="O37" s="2" t="s">
        <v>22</v>
      </c>
      <c r="P37" s="2" t="s">
        <v>151</v>
      </c>
      <c r="Q37" s="10" t="s">
        <v>173</v>
      </c>
    </row>
    <row r="38" spans="1:21" x14ac:dyDescent="0.35">
      <c r="A38" s="12" t="s">
        <v>253</v>
      </c>
      <c r="B38" s="13" t="s">
        <v>149</v>
      </c>
      <c r="C38" s="13" t="s">
        <v>240</v>
      </c>
      <c r="D38" s="13">
        <v>8</v>
      </c>
      <c r="E38" s="1">
        <v>6</v>
      </c>
      <c r="G38" s="24" t="s">
        <v>174</v>
      </c>
      <c r="L38" s="2">
        <v>13.62</v>
      </c>
      <c r="M38" s="2">
        <v>7.23</v>
      </c>
      <c r="N38" s="2">
        <f t="shared" si="4"/>
        <v>6.3899999999999988</v>
      </c>
      <c r="O38" s="2" t="s">
        <v>22</v>
      </c>
      <c r="P38" s="2" t="s">
        <v>151</v>
      </c>
      <c r="Q38" s="10" t="s">
        <v>173</v>
      </c>
    </row>
    <row r="39" spans="1:21" x14ac:dyDescent="0.35">
      <c r="A39" s="12" t="s">
        <v>253</v>
      </c>
      <c r="B39" s="13" t="s">
        <v>149</v>
      </c>
      <c r="C39" s="13" t="s">
        <v>240</v>
      </c>
      <c r="D39" s="13">
        <v>8</v>
      </c>
      <c r="E39" s="1">
        <v>7</v>
      </c>
      <c r="G39" s="24" t="s">
        <v>174</v>
      </c>
      <c r="L39" s="2">
        <v>6.08</v>
      </c>
      <c r="M39" s="2">
        <v>7.46</v>
      </c>
      <c r="N39" s="2">
        <f t="shared" si="4"/>
        <v>-1.38</v>
      </c>
      <c r="O39" s="2" t="s">
        <v>45</v>
      </c>
      <c r="P39" s="16" t="s">
        <v>45</v>
      </c>
      <c r="Q39" s="10" t="s">
        <v>173</v>
      </c>
    </row>
    <row r="40" spans="1:21" x14ac:dyDescent="0.35">
      <c r="A40" s="12" t="s">
        <v>253</v>
      </c>
      <c r="B40" s="13" t="s">
        <v>149</v>
      </c>
      <c r="C40" s="13" t="s">
        <v>240</v>
      </c>
      <c r="D40" s="13">
        <v>8</v>
      </c>
      <c r="E40" s="1">
        <v>8</v>
      </c>
      <c r="G40" s="24" t="s">
        <v>174</v>
      </c>
      <c r="L40" s="2">
        <v>30.62</v>
      </c>
      <c r="M40" s="2">
        <v>23.77</v>
      </c>
      <c r="N40" s="2">
        <f t="shared" si="4"/>
        <v>6.8500000000000014</v>
      </c>
      <c r="O40" s="2" t="s">
        <v>45</v>
      </c>
      <c r="P40" s="16" t="s">
        <v>45</v>
      </c>
      <c r="Q40" s="10" t="s">
        <v>173</v>
      </c>
    </row>
    <row r="41" spans="1:21" x14ac:dyDescent="0.35">
      <c r="A41" s="12" t="s">
        <v>253</v>
      </c>
      <c r="B41" s="13" t="s">
        <v>149</v>
      </c>
      <c r="C41" s="13" t="s">
        <v>240</v>
      </c>
      <c r="D41" s="13">
        <v>8</v>
      </c>
      <c r="E41" s="1">
        <v>9</v>
      </c>
      <c r="G41" s="24" t="s">
        <v>174</v>
      </c>
      <c r="L41" s="2">
        <v>12</v>
      </c>
      <c r="M41" s="2">
        <v>15.69</v>
      </c>
      <c r="N41" s="2">
        <f t="shared" si="4"/>
        <v>-3.6899999999999995</v>
      </c>
      <c r="O41" s="2" t="s">
        <v>45</v>
      </c>
      <c r="P41" s="16" t="s">
        <v>45</v>
      </c>
      <c r="Q41" s="10" t="s">
        <v>173</v>
      </c>
    </row>
    <row r="42" spans="1:21" x14ac:dyDescent="0.35">
      <c r="A42" s="12" t="s">
        <v>253</v>
      </c>
      <c r="B42" s="13" t="s">
        <v>149</v>
      </c>
      <c r="C42" s="13" t="s">
        <v>240</v>
      </c>
      <c r="D42" s="13">
        <v>8</v>
      </c>
      <c r="E42" s="1">
        <v>10</v>
      </c>
      <c r="G42" s="24" t="s">
        <v>174</v>
      </c>
      <c r="L42" s="2">
        <v>13.92</v>
      </c>
      <c r="M42" s="2">
        <v>10.23</v>
      </c>
      <c r="N42" s="2">
        <f t="shared" si="4"/>
        <v>3.6899999999999995</v>
      </c>
      <c r="O42" s="2" t="s">
        <v>45</v>
      </c>
      <c r="P42" s="16" t="s">
        <v>45</v>
      </c>
      <c r="Q42" s="10" t="s">
        <v>173</v>
      </c>
    </row>
    <row r="43" spans="1:21" x14ac:dyDescent="0.35">
      <c r="A43" t="s">
        <v>235</v>
      </c>
      <c r="B43" s="2" t="s">
        <v>149</v>
      </c>
      <c r="C43" s="2" t="s">
        <v>242</v>
      </c>
      <c r="D43" s="13">
        <f t="shared" ref="D43:D55" si="5">9*4</f>
        <v>36</v>
      </c>
      <c r="E43" s="1">
        <v>1</v>
      </c>
      <c r="F43" s="20" t="s">
        <v>69</v>
      </c>
      <c r="G43" s="2">
        <v>7</v>
      </c>
      <c r="H43" s="2">
        <v>7</v>
      </c>
      <c r="I43" s="5">
        <f t="shared" ref="I43:I55" si="6">G43*12+H43</f>
        <v>91</v>
      </c>
      <c r="J43" s="2" t="s">
        <v>9</v>
      </c>
      <c r="K43" s="2" t="s">
        <v>14</v>
      </c>
      <c r="L43" s="2" t="s">
        <v>167</v>
      </c>
      <c r="M43" s="2" t="s">
        <v>170</v>
      </c>
      <c r="N43" s="5" t="s">
        <v>167</v>
      </c>
      <c r="O43" s="2" t="s">
        <v>49</v>
      </c>
      <c r="P43" s="2" t="s">
        <v>49</v>
      </c>
      <c r="Q43" s="10" t="s">
        <v>42</v>
      </c>
      <c r="S43" s="13"/>
      <c r="T43" s="12"/>
      <c r="U43" s="12"/>
    </row>
    <row r="44" spans="1:21" x14ac:dyDescent="0.35">
      <c r="A44" t="s">
        <v>235</v>
      </c>
      <c r="B44" s="2" t="s">
        <v>149</v>
      </c>
      <c r="C44" s="2" t="s">
        <v>242</v>
      </c>
      <c r="D44" s="13">
        <f t="shared" si="5"/>
        <v>36</v>
      </c>
      <c r="E44" s="1">
        <v>2</v>
      </c>
      <c r="F44" s="20" t="s">
        <v>69</v>
      </c>
      <c r="G44" s="2">
        <v>7</v>
      </c>
      <c r="H44" s="2">
        <v>8</v>
      </c>
      <c r="I44" s="5">
        <f t="shared" si="6"/>
        <v>92</v>
      </c>
      <c r="J44" s="2" t="s">
        <v>10</v>
      </c>
      <c r="K44" s="2" t="s">
        <v>12</v>
      </c>
      <c r="L44" s="2" t="s">
        <v>167</v>
      </c>
      <c r="M44" s="2" t="s">
        <v>168</v>
      </c>
      <c r="N44" s="5" t="s">
        <v>167</v>
      </c>
      <c r="O44" s="2" t="s">
        <v>49</v>
      </c>
      <c r="P44" s="2" t="s">
        <v>49</v>
      </c>
      <c r="Q44" s="10" t="s">
        <v>42</v>
      </c>
    </row>
    <row r="45" spans="1:21" x14ac:dyDescent="0.35">
      <c r="A45" t="s">
        <v>235</v>
      </c>
      <c r="B45" s="2" t="s">
        <v>149</v>
      </c>
      <c r="C45" s="2" t="s">
        <v>242</v>
      </c>
      <c r="D45" s="13">
        <f t="shared" si="5"/>
        <v>36</v>
      </c>
      <c r="E45" s="1">
        <v>3</v>
      </c>
      <c r="F45" s="20" t="s">
        <v>47</v>
      </c>
      <c r="G45" s="2">
        <v>8</v>
      </c>
      <c r="H45" s="2">
        <v>1</v>
      </c>
      <c r="I45" s="5">
        <f t="shared" si="6"/>
        <v>97</v>
      </c>
      <c r="J45" s="2" t="s">
        <v>9</v>
      </c>
      <c r="K45" s="2" t="s">
        <v>14</v>
      </c>
      <c r="L45" s="2" t="s">
        <v>170</v>
      </c>
      <c r="M45" s="2" t="s">
        <v>170</v>
      </c>
      <c r="N45" s="5" t="s">
        <v>45</v>
      </c>
      <c r="O45" s="2" t="s">
        <v>49</v>
      </c>
      <c r="P45" s="2" t="s">
        <v>49</v>
      </c>
      <c r="Q45" s="10" t="s">
        <v>42</v>
      </c>
    </row>
    <row r="46" spans="1:21" x14ac:dyDescent="0.35">
      <c r="A46" t="s">
        <v>235</v>
      </c>
      <c r="B46" s="2" t="s">
        <v>149</v>
      </c>
      <c r="C46" s="2" t="s">
        <v>242</v>
      </c>
      <c r="D46" s="13">
        <f t="shared" si="5"/>
        <v>36</v>
      </c>
      <c r="E46" s="1">
        <v>4</v>
      </c>
      <c r="F46" s="20" t="s">
        <v>47</v>
      </c>
      <c r="G46" s="2">
        <v>8</v>
      </c>
      <c r="H46" s="2">
        <v>7</v>
      </c>
      <c r="I46" s="5">
        <f t="shared" si="6"/>
        <v>103</v>
      </c>
      <c r="J46" s="2" t="s">
        <v>9</v>
      </c>
      <c r="K46" s="2" t="s">
        <v>14</v>
      </c>
      <c r="L46" s="2" t="s">
        <v>170</v>
      </c>
      <c r="M46" s="2" t="s">
        <v>170</v>
      </c>
      <c r="N46" s="5" t="s">
        <v>45</v>
      </c>
      <c r="O46" s="2" t="s">
        <v>49</v>
      </c>
      <c r="P46" s="2" t="s">
        <v>49</v>
      </c>
      <c r="Q46" s="10" t="s">
        <v>42</v>
      </c>
    </row>
    <row r="47" spans="1:21" x14ac:dyDescent="0.35">
      <c r="A47" t="s">
        <v>235</v>
      </c>
      <c r="B47" s="2" t="s">
        <v>149</v>
      </c>
      <c r="C47" s="2" t="s">
        <v>242</v>
      </c>
      <c r="D47" s="13">
        <f t="shared" si="5"/>
        <v>36</v>
      </c>
      <c r="E47" s="1">
        <v>5</v>
      </c>
      <c r="F47" s="20"/>
      <c r="G47" s="2">
        <v>8</v>
      </c>
      <c r="H47" s="2">
        <v>8</v>
      </c>
      <c r="I47" s="5">
        <f t="shared" si="6"/>
        <v>104</v>
      </c>
      <c r="J47" s="2" t="s">
        <v>10</v>
      </c>
      <c r="K47" s="2" t="s">
        <v>12</v>
      </c>
      <c r="L47" s="2" t="s">
        <v>168</v>
      </c>
      <c r="M47" s="2" t="s">
        <v>168</v>
      </c>
      <c r="N47" s="5" t="s">
        <v>45</v>
      </c>
      <c r="O47" s="2" t="s">
        <v>45</v>
      </c>
      <c r="P47" s="16" t="s">
        <v>45</v>
      </c>
      <c r="Q47" s="10" t="s">
        <v>42</v>
      </c>
    </row>
    <row r="48" spans="1:21" x14ac:dyDescent="0.35">
      <c r="A48" t="s">
        <v>235</v>
      </c>
      <c r="B48" s="2" t="s">
        <v>149</v>
      </c>
      <c r="C48" s="2" t="s">
        <v>242</v>
      </c>
      <c r="D48" s="13">
        <f t="shared" si="5"/>
        <v>36</v>
      </c>
      <c r="E48" s="1">
        <v>6</v>
      </c>
      <c r="F48" s="20"/>
      <c r="G48" s="2">
        <v>5</v>
      </c>
      <c r="H48" s="2">
        <v>8</v>
      </c>
      <c r="I48" s="5">
        <f t="shared" si="6"/>
        <v>68</v>
      </c>
      <c r="J48" s="2" t="s">
        <v>10</v>
      </c>
      <c r="K48" s="2" t="s">
        <v>14</v>
      </c>
      <c r="L48" s="2" t="s">
        <v>168</v>
      </c>
      <c r="M48" s="2" t="s">
        <v>168</v>
      </c>
      <c r="N48" s="5" t="s">
        <v>45</v>
      </c>
      <c r="O48" s="2" t="s">
        <v>45</v>
      </c>
      <c r="P48" s="16" t="s">
        <v>45</v>
      </c>
      <c r="Q48" s="10" t="s">
        <v>42</v>
      </c>
    </row>
    <row r="49" spans="1:17" x14ac:dyDescent="0.35">
      <c r="A49" t="s">
        <v>238</v>
      </c>
      <c r="B49" s="2" t="s">
        <v>149</v>
      </c>
      <c r="C49" s="2" t="s">
        <v>242</v>
      </c>
      <c r="D49" s="13">
        <f t="shared" si="5"/>
        <v>36</v>
      </c>
      <c r="E49" s="1" t="s">
        <v>87</v>
      </c>
      <c r="F49" s="20" t="s">
        <v>69</v>
      </c>
      <c r="G49" s="2">
        <v>5</v>
      </c>
      <c r="H49" s="2">
        <v>1</v>
      </c>
      <c r="I49" s="5">
        <f t="shared" si="6"/>
        <v>61</v>
      </c>
      <c r="J49" s="2" t="s">
        <v>10</v>
      </c>
      <c r="K49" s="2" t="s">
        <v>12</v>
      </c>
      <c r="L49" s="2" t="s">
        <v>167</v>
      </c>
      <c r="M49" s="2" t="s">
        <v>170</v>
      </c>
      <c r="N49" s="5" t="s">
        <v>167</v>
      </c>
      <c r="O49" s="2" t="s">
        <v>49</v>
      </c>
      <c r="P49" s="2" t="s">
        <v>49</v>
      </c>
      <c r="Q49" s="10" t="s">
        <v>43</v>
      </c>
    </row>
    <row r="50" spans="1:17" x14ac:dyDescent="0.35">
      <c r="A50" t="s">
        <v>238</v>
      </c>
      <c r="B50" s="2" t="s">
        <v>149</v>
      </c>
      <c r="C50" s="2" t="s">
        <v>242</v>
      </c>
      <c r="D50" s="13">
        <f t="shared" si="5"/>
        <v>36</v>
      </c>
      <c r="E50" s="1" t="s">
        <v>89</v>
      </c>
      <c r="F50" s="20" t="s">
        <v>69</v>
      </c>
      <c r="G50" s="2">
        <v>4</v>
      </c>
      <c r="H50" s="2">
        <v>6</v>
      </c>
      <c r="I50" s="5">
        <f t="shared" si="6"/>
        <v>54</v>
      </c>
      <c r="J50" s="2" t="s">
        <v>10</v>
      </c>
      <c r="K50" s="2" t="s">
        <v>14</v>
      </c>
      <c r="L50" s="2" t="s">
        <v>167</v>
      </c>
      <c r="M50" s="2" t="s">
        <v>170</v>
      </c>
      <c r="N50" s="5" t="s">
        <v>167</v>
      </c>
      <c r="O50" s="2" t="s">
        <v>49</v>
      </c>
      <c r="P50" s="2" t="s">
        <v>49</v>
      </c>
      <c r="Q50" s="10" t="s">
        <v>43</v>
      </c>
    </row>
    <row r="51" spans="1:17" x14ac:dyDescent="0.35">
      <c r="A51" t="s">
        <v>238</v>
      </c>
      <c r="B51" s="2" t="s">
        <v>149</v>
      </c>
      <c r="C51" s="2" t="s">
        <v>242</v>
      </c>
      <c r="D51" s="13">
        <f t="shared" si="5"/>
        <v>36</v>
      </c>
      <c r="E51" s="1" t="s">
        <v>91</v>
      </c>
      <c r="F51" s="20" t="s">
        <v>69</v>
      </c>
      <c r="G51" s="2">
        <v>4</v>
      </c>
      <c r="H51" s="2">
        <v>1</v>
      </c>
      <c r="I51" s="5">
        <f t="shared" si="6"/>
        <v>49</v>
      </c>
      <c r="J51" s="2" t="s">
        <v>10</v>
      </c>
      <c r="K51" s="2" t="s">
        <v>12</v>
      </c>
      <c r="L51" s="2" t="s">
        <v>167</v>
      </c>
      <c r="M51" s="2" t="s">
        <v>170</v>
      </c>
      <c r="N51" s="5" t="s">
        <v>167</v>
      </c>
      <c r="O51" s="2" t="s">
        <v>49</v>
      </c>
      <c r="P51" s="2" t="s">
        <v>49</v>
      </c>
      <c r="Q51" s="10" t="s">
        <v>43</v>
      </c>
    </row>
    <row r="52" spans="1:17" x14ac:dyDescent="0.35">
      <c r="A52" t="s">
        <v>238</v>
      </c>
      <c r="B52" s="2" t="s">
        <v>149</v>
      </c>
      <c r="C52" s="2" t="s">
        <v>242</v>
      </c>
      <c r="D52" s="13">
        <f t="shared" si="5"/>
        <v>36</v>
      </c>
      <c r="E52" s="1" t="s">
        <v>90</v>
      </c>
      <c r="F52" s="20" t="s">
        <v>69</v>
      </c>
      <c r="G52" s="2">
        <v>5</v>
      </c>
      <c r="H52" s="2">
        <v>3</v>
      </c>
      <c r="I52" s="5">
        <f t="shared" si="6"/>
        <v>63</v>
      </c>
      <c r="J52" s="2" t="s">
        <v>9</v>
      </c>
      <c r="K52" s="2" t="s">
        <v>12</v>
      </c>
      <c r="L52" s="2" t="s">
        <v>167</v>
      </c>
      <c r="M52" s="2" t="s">
        <v>168</v>
      </c>
      <c r="N52" s="5" t="s">
        <v>167</v>
      </c>
      <c r="O52" s="2" t="s">
        <v>49</v>
      </c>
      <c r="P52" s="2" t="s">
        <v>49</v>
      </c>
      <c r="Q52" s="10" t="s">
        <v>43</v>
      </c>
    </row>
    <row r="53" spans="1:17" x14ac:dyDescent="0.35">
      <c r="A53" t="s">
        <v>238</v>
      </c>
      <c r="B53" s="2" t="s">
        <v>149</v>
      </c>
      <c r="C53" s="2" t="s">
        <v>242</v>
      </c>
      <c r="D53" s="13">
        <f t="shared" si="5"/>
        <v>36</v>
      </c>
      <c r="E53" s="1" t="s">
        <v>93</v>
      </c>
      <c r="F53" s="20" t="s">
        <v>47</v>
      </c>
      <c r="G53" s="2">
        <v>6</v>
      </c>
      <c r="H53" s="2">
        <v>2</v>
      </c>
      <c r="I53" s="5">
        <f t="shared" si="6"/>
        <v>74</v>
      </c>
      <c r="J53" s="2" t="s">
        <v>10</v>
      </c>
      <c r="K53" s="2" t="s">
        <v>12</v>
      </c>
      <c r="L53" s="2" t="s">
        <v>170</v>
      </c>
      <c r="M53" s="2" t="s">
        <v>170</v>
      </c>
      <c r="N53" s="5" t="s">
        <v>45</v>
      </c>
      <c r="O53" s="2" t="s">
        <v>49</v>
      </c>
      <c r="P53" s="2" t="s">
        <v>49</v>
      </c>
      <c r="Q53" s="10" t="s">
        <v>43</v>
      </c>
    </row>
    <row r="54" spans="1:17" x14ac:dyDescent="0.35">
      <c r="A54" t="s">
        <v>238</v>
      </c>
      <c r="B54" s="2" t="s">
        <v>149</v>
      </c>
      <c r="C54" s="2" t="s">
        <v>242</v>
      </c>
      <c r="D54" s="13">
        <f t="shared" si="5"/>
        <v>36</v>
      </c>
      <c r="E54" s="1" t="s">
        <v>92</v>
      </c>
      <c r="F54" s="20"/>
      <c r="G54" s="2">
        <v>5</v>
      </c>
      <c r="H54" s="2">
        <v>3</v>
      </c>
      <c r="I54" s="5">
        <f t="shared" si="6"/>
        <v>63</v>
      </c>
      <c r="J54" s="2" t="s">
        <v>9</v>
      </c>
      <c r="K54" s="2" t="s">
        <v>12</v>
      </c>
      <c r="L54" s="2" t="s">
        <v>169</v>
      </c>
      <c r="M54" s="2" t="s">
        <v>170</v>
      </c>
      <c r="N54" s="5" t="s">
        <v>22</v>
      </c>
      <c r="O54" s="2" t="s">
        <v>22</v>
      </c>
      <c r="P54" s="2" t="s">
        <v>178</v>
      </c>
      <c r="Q54" s="10" t="s">
        <v>43</v>
      </c>
    </row>
    <row r="55" spans="1:17" x14ac:dyDescent="0.35">
      <c r="A55" t="s">
        <v>238</v>
      </c>
      <c r="B55" s="2" t="s">
        <v>149</v>
      </c>
      <c r="C55" s="2" t="s">
        <v>242</v>
      </c>
      <c r="D55" s="13">
        <f t="shared" si="5"/>
        <v>36</v>
      </c>
      <c r="E55" s="1" t="s">
        <v>88</v>
      </c>
      <c r="F55" s="20"/>
      <c r="G55" s="2">
        <v>6</v>
      </c>
      <c r="H55" s="2">
        <v>0</v>
      </c>
      <c r="I55" s="5">
        <f t="shared" si="6"/>
        <v>72</v>
      </c>
      <c r="J55" s="2" t="s">
        <v>9</v>
      </c>
      <c r="K55" s="2" t="s">
        <v>14</v>
      </c>
      <c r="L55" s="2" t="s">
        <v>170</v>
      </c>
      <c r="M55" s="2" t="s">
        <v>170</v>
      </c>
      <c r="N55" s="5" t="s">
        <v>45</v>
      </c>
      <c r="O55" s="2" t="s">
        <v>45</v>
      </c>
      <c r="P55" s="2" t="s">
        <v>191</v>
      </c>
      <c r="Q55" s="10" t="s">
        <v>43</v>
      </c>
    </row>
  </sheetData>
  <sortState xmlns:xlrd2="http://schemas.microsoft.com/office/spreadsheetml/2017/richdata2" ref="A2:R55">
    <sortCondition ref="A2:A55"/>
    <sortCondition ref="E2:E55"/>
  </sortState>
  <phoneticPr fontId="2" type="noConversion"/>
  <conditionalFormatting sqref="O2:O4 O6:O9 O12">
    <cfRule type="containsText" dxfId="95" priority="181" operator="containsText" text="Excl">
      <formula>NOT(ISERROR(SEARCH("Excl",O2)))</formula>
    </cfRule>
    <cfRule type="containsText" dxfId="94" priority="182" operator="containsText" text="Excl">
      <formula>NOT(ISERROR(SEARCH("Excl",O2)))</formula>
    </cfRule>
  </conditionalFormatting>
  <conditionalFormatting sqref="O27:O28">
    <cfRule type="containsText" dxfId="93" priority="179" operator="containsText" text="Excl">
      <formula>NOT(ISERROR(SEARCH("Excl",O27)))</formula>
    </cfRule>
    <cfRule type="containsText" dxfId="92" priority="180" operator="containsText" text="Excl">
      <formula>NOT(ISERROR(SEARCH("Excl",O27)))</formula>
    </cfRule>
  </conditionalFormatting>
  <conditionalFormatting sqref="O23">
    <cfRule type="containsText" dxfId="91" priority="177" operator="containsText" text="Excl">
      <formula>NOT(ISERROR(SEARCH("Excl",O23)))</formula>
    </cfRule>
    <cfRule type="containsText" dxfId="90" priority="178" operator="containsText" text="Excl">
      <formula>NOT(ISERROR(SEARCH("Excl",O23)))</formula>
    </cfRule>
  </conditionalFormatting>
  <conditionalFormatting sqref="O24">
    <cfRule type="containsText" dxfId="89" priority="175" operator="containsText" text="Excl">
      <formula>NOT(ISERROR(SEARCH("Excl",O24)))</formula>
    </cfRule>
    <cfRule type="containsText" dxfId="88" priority="176" operator="containsText" text="Excl">
      <formula>NOT(ISERROR(SEARCH("Excl",O24)))</formula>
    </cfRule>
  </conditionalFormatting>
  <conditionalFormatting sqref="O25:O26">
    <cfRule type="containsText" dxfId="87" priority="173" operator="containsText" text="Excl">
      <formula>NOT(ISERROR(SEARCH("Excl",O25)))</formula>
    </cfRule>
    <cfRule type="containsText" dxfId="86" priority="174" operator="containsText" text="Excl">
      <formula>NOT(ISERROR(SEARCH("Excl",O25)))</formula>
    </cfRule>
  </conditionalFormatting>
  <conditionalFormatting sqref="O33:O35">
    <cfRule type="containsText" dxfId="85" priority="171" operator="containsText" text="Excl">
      <formula>NOT(ISERROR(SEARCH("Excl",O33)))</formula>
    </cfRule>
    <cfRule type="containsText" dxfId="84" priority="172" operator="containsText" text="Excl">
      <formula>NOT(ISERROR(SEARCH("Excl",O33)))</formula>
    </cfRule>
  </conditionalFormatting>
  <conditionalFormatting sqref="O29">
    <cfRule type="containsText" dxfId="83" priority="169" operator="containsText" text="Excl">
      <formula>NOT(ISERROR(SEARCH("Excl",O29)))</formula>
    </cfRule>
    <cfRule type="containsText" dxfId="82" priority="170" operator="containsText" text="Excl">
      <formula>NOT(ISERROR(SEARCH("Excl",O29)))</formula>
    </cfRule>
  </conditionalFormatting>
  <conditionalFormatting sqref="O30">
    <cfRule type="containsText" dxfId="81" priority="167" operator="containsText" text="Excl">
      <formula>NOT(ISERROR(SEARCH("Excl",O30)))</formula>
    </cfRule>
    <cfRule type="containsText" dxfId="80" priority="168" operator="containsText" text="Excl">
      <formula>NOT(ISERROR(SEARCH("Excl",O30)))</formula>
    </cfRule>
  </conditionalFormatting>
  <conditionalFormatting sqref="O32">
    <cfRule type="containsText" dxfId="79" priority="165" operator="containsText" text="Excl">
      <formula>NOT(ISERROR(SEARCH("Excl",O32)))</formula>
    </cfRule>
    <cfRule type="containsText" dxfId="78" priority="166" operator="containsText" text="Excl">
      <formula>NOT(ISERROR(SEARCH("Excl",O32)))</formula>
    </cfRule>
  </conditionalFormatting>
  <conditionalFormatting sqref="O36:O40">
    <cfRule type="containsText" dxfId="77" priority="163" operator="containsText" text="Excl">
      <formula>NOT(ISERROR(SEARCH("Excl",O36)))</formula>
    </cfRule>
    <cfRule type="containsText" dxfId="76" priority="164" operator="containsText" text="Excl">
      <formula>NOT(ISERROR(SEARCH("Excl",O36)))</formula>
    </cfRule>
  </conditionalFormatting>
  <conditionalFormatting sqref="P2:P4 P6:P9 P12">
    <cfRule type="containsText" dxfId="75" priority="133" operator="containsText" text="Excl">
      <formula>NOT(ISERROR(SEARCH("Excl",P2)))</formula>
    </cfRule>
    <cfRule type="containsText" dxfId="74" priority="134" operator="containsText" text="Excl">
      <formula>NOT(ISERROR(SEARCH("Excl",P2)))</formula>
    </cfRule>
  </conditionalFormatting>
  <conditionalFormatting sqref="P27:P28">
    <cfRule type="containsText" dxfId="73" priority="131" operator="containsText" text="Excl">
      <formula>NOT(ISERROR(SEARCH("Excl",P27)))</formula>
    </cfRule>
    <cfRule type="containsText" dxfId="72" priority="132" operator="containsText" text="Excl">
      <formula>NOT(ISERROR(SEARCH("Excl",P27)))</formula>
    </cfRule>
  </conditionalFormatting>
  <conditionalFormatting sqref="P23">
    <cfRule type="containsText" dxfId="71" priority="129" operator="containsText" text="Excl">
      <formula>NOT(ISERROR(SEARCH("Excl",P23)))</formula>
    </cfRule>
    <cfRule type="containsText" dxfId="70" priority="130" operator="containsText" text="Excl">
      <formula>NOT(ISERROR(SEARCH("Excl",P23)))</formula>
    </cfRule>
  </conditionalFormatting>
  <conditionalFormatting sqref="P24">
    <cfRule type="containsText" dxfId="69" priority="127" operator="containsText" text="Excl">
      <formula>NOT(ISERROR(SEARCH("Excl",P24)))</formula>
    </cfRule>
    <cfRule type="containsText" dxfId="68" priority="128" operator="containsText" text="Excl">
      <formula>NOT(ISERROR(SEARCH("Excl",P24)))</formula>
    </cfRule>
  </conditionalFormatting>
  <conditionalFormatting sqref="P25:P26">
    <cfRule type="containsText" dxfId="67" priority="125" operator="containsText" text="Excl">
      <formula>NOT(ISERROR(SEARCH("Excl",P25)))</formula>
    </cfRule>
    <cfRule type="containsText" dxfId="66" priority="126" operator="containsText" text="Excl">
      <formula>NOT(ISERROR(SEARCH("Excl",P25)))</formula>
    </cfRule>
  </conditionalFormatting>
  <conditionalFormatting sqref="P35">
    <cfRule type="containsText" dxfId="65" priority="123" operator="containsText" text="Excl">
      <formula>NOT(ISERROR(SEARCH("Excl",P35)))</formula>
    </cfRule>
    <cfRule type="containsText" dxfId="64" priority="124" operator="containsText" text="Excl">
      <formula>NOT(ISERROR(SEARCH("Excl",P35)))</formula>
    </cfRule>
  </conditionalFormatting>
  <conditionalFormatting sqref="P29">
    <cfRule type="containsText" dxfId="63" priority="121" operator="containsText" text="Excl">
      <formula>NOT(ISERROR(SEARCH("Excl",P29)))</formula>
    </cfRule>
    <cfRule type="containsText" dxfId="62" priority="122" operator="containsText" text="Excl">
      <formula>NOT(ISERROR(SEARCH("Excl",P29)))</formula>
    </cfRule>
  </conditionalFormatting>
  <conditionalFormatting sqref="P30">
    <cfRule type="containsText" dxfId="61" priority="119" operator="containsText" text="Excl">
      <formula>NOT(ISERROR(SEARCH("Excl",P30)))</formula>
    </cfRule>
    <cfRule type="containsText" dxfId="60" priority="120" operator="containsText" text="Excl">
      <formula>NOT(ISERROR(SEARCH("Excl",P30)))</formula>
    </cfRule>
  </conditionalFormatting>
  <conditionalFormatting sqref="P32">
    <cfRule type="containsText" dxfId="59" priority="117" operator="containsText" text="Excl">
      <formula>NOT(ISERROR(SEARCH("Excl",P32)))</formula>
    </cfRule>
    <cfRule type="containsText" dxfId="58" priority="118" operator="containsText" text="Excl">
      <formula>NOT(ISERROR(SEARCH("Excl",P32)))</formula>
    </cfRule>
  </conditionalFormatting>
  <conditionalFormatting sqref="P36:P40">
    <cfRule type="containsText" dxfId="57" priority="115" operator="containsText" text="Excl">
      <formula>NOT(ISERROR(SEARCH("Excl",P36)))</formula>
    </cfRule>
    <cfRule type="containsText" dxfId="56" priority="116" operator="containsText" text="Excl">
      <formula>NOT(ISERROR(SEARCH("Excl",P36)))</formula>
    </cfRule>
  </conditionalFormatting>
  <conditionalFormatting sqref="P33">
    <cfRule type="containsText" dxfId="55" priority="113" operator="containsText" text="Excl">
      <formula>NOT(ISERROR(SEARCH("Excl",P33)))</formula>
    </cfRule>
    <cfRule type="containsText" dxfId="54" priority="114" operator="containsText" text="Excl">
      <formula>NOT(ISERROR(SEARCH("Excl",P33)))</formula>
    </cfRule>
  </conditionalFormatting>
  <conditionalFormatting sqref="P34">
    <cfRule type="containsText" dxfId="53" priority="111" operator="containsText" text="Excl">
      <formula>NOT(ISERROR(SEARCH("Excl",P34)))</formula>
    </cfRule>
    <cfRule type="containsText" dxfId="52" priority="112" operator="containsText" text="Excl">
      <formula>NOT(ISERROR(SEARCH("Excl",P34)))</formula>
    </cfRule>
  </conditionalFormatting>
  <conditionalFormatting sqref="O43">
    <cfRule type="containsText" dxfId="51" priority="109" operator="containsText" text="Excl">
      <formula>NOT(ISERROR(SEARCH("Excl",O43)))</formula>
    </cfRule>
    <cfRule type="containsText" dxfId="50" priority="110" operator="containsText" text="Excl">
      <formula>NOT(ISERROR(SEARCH("Excl",O43)))</formula>
    </cfRule>
  </conditionalFormatting>
  <conditionalFormatting sqref="P43">
    <cfRule type="containsText" dxfId="49" priority="107" operator="containsText" text="Excl">
      <formula>NOT(ISERROR(SEARCH("Excl",P43)))</formula>
    </cfRule>
    <cfRule type="containsText" dxfId="48" priority="108" operator="containsText" text="Excl">
      <formula>NOT(ISERROR(SEARCH("Excl",P43)))</formula>
    </cfRule>
  </conditionalFormatting>
  <conditionalFormatting sqref="R7">
    <cfRule type="containsText" dxfId="47" priority="105" operator="containsText" text="Excl">
      <formula>NOT(ISERROR(SEARCH("Excl",R7)))</formula>
    </cfRule>
    <cfRule type="containsText" dxfId="46" priority="106" operator="containsText" text="Excl">
      <formula>NOT(ISERROR(SEARCH("Excl",R7)))</formula>
    </cfRule>
  </conditionalFormatting>
  <conditionalFormatting sqref="O5">
    <cfRule type="containsText" dxfId="45" priority="103" operator="containsText" text="Excl">
      <formula>NOT(ISERROR(SEARCH("Excl",O5)))</formula>
    </cfRule>
    <cfRule type="containsText" dxfId="44" priority="104" operator="containsText" text="Excl">
      <formula>NOT(ISERROR(SEARCH("Excl",O5)))</formula>
    </cfRule>
  </conditionalFormatting>
  <conditionalFormatting sqref="P5">
    <cfRule type="containsText" dxfId="43" priority="101" operator="containsText" text="Excl">
      <formula>NOT(ISERROR(SEARCH("Excl",P5)))</formula>
    </cfRule>
    <cfRule type="containsText" dxfId="42" priority="102" operator="containsText" text="Excl">
      <formula>NOT(ISERROR(SEARCH("Excl",P5)))</formula>
    </cfRule>
  </conditionalFormatting>
  <conditionalFormatting sqref="O10">
    <cfRule type="containsText" dxfId="41" priority="99" operator="containsText" text="Excl">
      <formula>NOT(ISERROR(SEARCH("Excl",O10)))</formula>
    </cfRule>
    <cfRule type="containsText" dxfId="40" priority="100" operator="containsText" text="Excl">
      <formula>NOT(ISERROR(SEARCH("Excl",O10)))</formula>
    </cfRule>
  </conditionalFormatting>
  <conditionalFormatting sqref="P10">
    <cfRule type="containsText" dxfId="39" priority="97" operator="containsText" text="Excl">
      <formula>NOT(ISERROR(SEARCH("Excl",P10)))</formula>
    </cfRule>
    <cfRule type="containsText" dxfId="38" priority="98" operator="containsText" text="Excl">
      <formula>NOT(ISERROR(SEARCH("Excl",P10)))</formula>
    </cfRule>
  </conditionalFormatting>
  <conditionalFormatting sqref="O11">
    <cfRule type="containsText" dxfId="37" priority="95" operator="containsText" text="Excl">
      <formula>NOT(ISERROR(SEARCH("Excl",O11)))</formula>
    </cfRule>
    <cfRule type="containsText" dxfId="36" priority="96" operator="containsText" text="Excl">
      <formula>NOT(ISERROR(SEARCH("Excl",O11)))</formula>
    </cfRule>
  </conditionalFormatting>
  <conditionalFormatting sqref="P11">
    <cfRule type="containsText" dxfId="35" priority="93" operator="containsText" text="Excl">
      <formula>NOT(ISERROR(SEARCH("Excl",P11)))</formula>
    </cfRule>
    <cfRule type="containsText" dxfId="34" priority="94" operator="containsText" text="Excl">
      <formula>NOT(ISERROR(SEARCH("Excl",P11)))</formula>
    </cfRule>
  </conditionalFormatting>
  <conditionalFormatting sqref="O1:P1">
    <cfRule type="containsText" dxfId="33" priority="75" operator="containsText" text="Excl">
      <formula>NOT(ISERROR(SEARCH("Excl",O1)))</formula>
    </cfRule>
    <cfRule type="containsText" dxfId="32" priority="76" operator="containsText" text="Excl">
      <formula>NOT(ISERROR(SEARCH("Excl",O1)))</formula>
    </cfRule>
  </conditionalFormatting>
  <conditionalFormatting sqref="O13">
    <cfRule type="containsText" dxfId="31" priority="73" operator="containsText" text="Excl">
      <formula>NOT(ISERROR(SEARCH("Excl",O13)))</formula>
    </cfRule>
    <cfRule type="containsText" dxfId="30" priority="74" operator="containsText" text="Excl">
      <formula>NOT(ISERROR(SEARCH("Excl",O13)))</formula>
    </cfRule>
  </conditionalFormatting>
  <conditionalFormatting sqref="P13">
    <cfRule type="containsText" dxfId="29" priority="71" operator="containsText" text="Excl">
      <formula>NOT(ISERROR(SEARCH("Excl",P13)))</formula>
    </cfRule>
    <cfRule type="containsText" dxfId="28" priority="72" operator="containsText" text="Excl">
      <formula>NOT(ISERROR(SEARCH("Excl",P13)))</formula>
    </cfRule>
  </conditionalFormatting>
  <conditionalFormatting sqref="O14">
    <cfRule type="containsText" dxfId="27" priority="69" operator="containsText" text="Excl">
      <formula>NOT(ISERROR(SEARCH("Excl",O14)))</formula>
    </cfRule>
    <cfRule type="containsText" dxfId="26" priority="70" operator="containsText" text="Excl">
      <formula>NOT(ISERROR(SEARCH("Excl",O14)))</formula>
    </cfRule>
  </conditionalFormatting>
  <conditionalFormatting sqref="P14">
    <cfRule type="containsText" dxfId="25" priority="67" operator="containsText" text="Excl">
      <formula>NOT(ISERROR(SEARCH("Excl",P14)))</formula>
    </cfRule>
    <cfRule type="containsText" dxfId="24" priority="68" operator="containsText" text="Excl">
      <formula>NOT(ISERROR(SEARCH("Excl",P14)))</formula>
    </cfRule>
  </conditionalFormatting>
  <conditionalFormatting sqref="O15">
    <cfRule type="containsText" dxfId="23" priority="65" operator="containsText" text="Excl">
      <formula>NOT(ISERROR(SEARCH("Excl",O15)))</formula>
    </cfRule>
    <cfRule type="containsText" dxfId="22" priority="66" operator="containsText" text="Excl">
      <formula>NOT(ISERROR(SEARCH("Excl",O15)))</formula>
    </cfRule>
  </conditionalFormatting>
  <conditionalFormatting sqref="P15">
    <cfRule type="containsText" dxfId="21" priority="63" operator="containsText" text="Excl">
      <formula>NOT(ISERROR(SEARCH("Excl",P15)))</formula>
    </cfRule>
    <cfRule type="containsText" dxfId="20" priority="64" operator="containsText" text="Excl">
      <formula>NOT(ISERROR(SEARCH("Excl",P15)))</formula>
    </cfRule>
  </conditionalFormatting>
  <conditionalFormatting sqref="F13">
    <cfRule type="containsText" dxfId="19" priority="61" operator="containsText" text="Excl">
      <formula>NOT(ISERROR(SEARCH("Excl",F13)))</formula>
    </cfRule>
    <cfRule type="containsText" dxfId="18" priority="62" operator="containsText" text="Excl">
      <formula>NOT(ISERROR(SEARCH("Excl",F13)))</formula>
    </cfRule>
  </conditionalFormatting>
  <conditionalFormatting sqref="F14">
    <cfRule type="containsText" dxfId="17" priority="59" operator="containsText" text="Excl">
      <formula>NOT(ISERROR(SEARCH("Excl",F14)))</formula>
    </cfRule>
    <cfRule type="containsText" dxfId="16" priority="60" operator="containsText" text="Excl">
      <formula>NOT(ISERROR(SEARCH("Excl",F14)))</formula>
    </cfRule>
  </conditionalFormatting>
  <conditionalFormatting sqref="F15">
    <cfRule type="containsText" dxfId="15" priority="57" operator="containsText" text="Excl">
      <formula>NOT(ISERROR(SEARCH("Excl",F15)))</formula>
    </cfRule>
    <cfRule type="containsText" dxfId="14" priority="58" operator="containsText" text="Excl">
      <formula>NOT(ISERROR(SEARCH("Excl",F15)))</formula>
    </cfRule>
  </conditionalFormatting>
  <conditionalFormatting sqref="O31">
    <cfRule type="containsText" dxfId="13" priority="55" operator="containsText" text="Excl">
      <formula>NOT(ISERROR(SEARCH("Excl",O31)))</formula>
    </cfRule>
    <cfRule type="containsText" dxfId="12" priority="56" operator="containsText" text="Excl">
      <formula>NOT(ISERROR(SEARCH("Excl",O31)))</formula>
    </cfRule>
  </conditionalFormatting>
  <conditionalFormatting sqref="P31">
    <cfRule type="containsText" dxfId="11" priority="53" operator="containsText" text="Excl">
      <formula>NOT(ISERROR(SEARCH("Excl",P31)))</formula>
    </cfRule>
    <cfRule type="containsText" dxfId="10" priority="54" operator="containsText" text="Excl">
      <formula>NOT(ISERROR(SEARCH("Excl",P31)))</formula>
    </cfRule>
  </conditionalFormatting>
  <conditionalFormatting sqref="O44:O46">
    <cfRule type="containsText" dxfId="9" priority="51" operator="containsText" text="Excl">
      <formula>NOT(ISERROR(SEARCH("Excl",O44)))</formula>
    </cfRule>
    <cfRule type="containsText" dxfId="8" priority="52" operator="containsText" text="Excl">
      <formula>NOT(ISERROR(SEARCH("Excl",O44)))</formula>
    </cfRule>
  </conditionalFormatting>
  <conditionalFormatting sqref="P44:P46">
    <cfRule type="containsText" dxfId="7" priority="49" operator="containsText" text="Excl">
      <formula>NOT(ISERROR(SEARCH("Excl",P44)))</formula>
    </cfRule>
    <cfRule type="containsText" dxfId="6" priority="50" operator="containsText" text="Excl">
      <formula>NOT(ISERROR(SEARCH("Excl",P44)))</formula>
    </cfRule>
  </conditionalFormatting>
  <conditionalFormatting sqref="O49:O53">
    <cfRule type="containsText" dxfId="5" priority="47" operator="containsText" text="Excl">
      <formula>NOT(ISERROR(SEARCH("Excl",O49)))</formula>
    </cfRule>
    <cfRule type="containsText" dxfId="4" priority="48" operator="containsText" text="Excl">
      <formula>NOT(ISERROR(SEARCH("Excl",O49)))</formula>
    </cfRule>
  </conditionalFormatting>
  <conditionalFormatting sqref="P49:P53">
    <cfRule type="containsText" dxfId="3" priority="45" operator="containsText" text="Excl">
      <formula>NOT(ISERROR(SEARCH("Excl",P49)))</formula>
    </cfRule>
    <cfRule type="containsText" dxfId="2" priority="46" operator="containsText" text="Excl">
      <formula>NOT(ISERROR(SEARCH("Excl",P49)))</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D091-5964-4A5E-95EE-20A45A8268D6}">
  <dimension ref="A1:R1"/>
  <sheetViews>
    <sheetView workbookViewId="0">
      <selection activeCell="D9" sqref="D9"/>
    </sheetView>
  </sheetViews>
  <sheetFormatPr defaultColWidth="8.81640625" defaultRowHeight="14.5" x14ac:dyDescent="0.35"/>
  <cols>
    <col min="1" max="1" width="19.26953125" bestFit="1" customWidth="1"/>
    <col min="2" max="2" width="15.1796875" style="2" bestFit="1" customWidth="1"/>
    <col min="3" max="3" width="19.7265625" style="2" customWidth="1"/>
    <col min="4" max="4" width="13.1796875" style="2" bestFit="1" customWidth="1"/>
    <col min="5" max="5" width="7.453125" style="2" bestFit="1" customWidth="1"/>
    <col min="6" max="6" width="19.453125" style="2" bestFit="1" customWidth="1"/>
    <col min="7" max="7" width="5" style="2" bestFit="1" customWidth="1"/>
    <col min="8" max="8" width="8.7265625" style="2" bestFit="1" customWidth="1"/>
    <col min="9" max="9" width="7.81640625" style="2" bestFit="1" customWidth="1"/>
    <col min="10" max="10" width="7.7265625" style="2" bestFit="1" customWidth="1"/>
    <col min="11" max="11" width="12.1796875" style="2" bestFit="1" customWidth="1"/>
    <col min="12" max="12" width="4" style="2" bestFit="1" customWidth="1"/>
    <col min="13" max="13" width="4.81640625" style="2" bestFit="1" customWidth="1"/>
    <col min="14" max="14" width="10.453125" style="2" bestFit="1" customWidth="1"/>
    <col min="15" max="15" width="10" style="2" bestFit="1" customWidth="1"/>
    <col min="16" max="16" width="9" style="2" bestFit="1" customWidth="1"/>
    <col min="17" max="17" width="7" style="10" bestFit="1" customWidth="1"/>
    <col min="18" max="18" width="5.453125" style="10" bestFit="1" customWidth="1"/>
  </cols>
  <sheetData>
    <row r="1" spans="1:18" s="2" customFormat="1" x14ac:dyDescent="0.35">
      <c r="A1" s="1" t="s">
        <v>0</v>
      </c>
      <c r="B1" s="1" t="s">
        <v>220</v>
      </c>
      <c r="C1" s="1" t="s">
        <v>221</v>
      </c>
      <c r="D1" s="1" t="s">
        <v>257</v>
      </c>
      <c r="E1" s="1" t="s">
        <v>2</v>
      </c>
      <c r="F1" s="1" t="s">
        <v>147</v>
      </c>
      <c r="G1" s="1" t="s">
        <v>144</v>
      </c>
      <c r="H1" s="1" t="s">
        <v>145</v>
      </c>
      <c r="I1" s="1" t="s">
        <v>142</v>
      </c>
      <c r="J1" s="1" t="s">
        <v>8</v>
      </c>
      <c r="K1" s="1" t="s">
        <v>146</v>
      </c>
      <c r="L1" s="1" t="s">
        <v>39</v>
      </c>
      <c r="M1" s="1" t="s">
        <v>40</v>
      </c>
      <c r="N1" s="1" t="s">
        <v>159</v>
      </c>
      <c r="O1" s="1" t="s">
        <v>150</v>
      </c>
      <c r="P1" s="1" t="s">
        <v>190</v>
      </c>
      <c r="Q1" s="1" t="s">
        <v>15</v>
      </c>
      <c r="R1" s="1" t="str">
        <f>Speech!R1</f>
        <v>Note</v>
      </c>
    </row>
  </sheetData>
  <conditionalFormatting sqref="O1:P1">
    <cfRule type="containsText" dxfId="1" priority="33" operator="containsText" text="Excl">
      <formula>NOT(ISERROR(SEARCH("Excl",O1)))</formula>
    </cfRule>
    <cfRule type="containsText" dxfId="0" priority="34" operator="containsText" text="Excl">
      <formula>NOT(ISERROR(SEARCH("Excl",O1)))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Explanation</vt:lpstr>
      <vt:lpstr>Speech</vt:lpstr>
      <vt:lpstr>Language</vt:lpstr>
      <vt:lpstr>Intelligibility</vt:lpstr>
      <vt:lpstr>Participation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Sand</dc:creator>
  <cp:lastModifiedBy>Tori Koulakjian</cp:lastModifiedBy>
  <dcterms:created xsi:type="dcterms:W3CDTF">2015-06-05T18:17:20Z</dcterms:created>
  <dcterms:modified xsi:type="dcterms:W3CDTF">2021-12-31T00:38:25Z</dcterms:modified>
</cp:coreProperties>
</file>