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aquitoTori/Downloads/LSHSS2000043/"/>
    </mc:Choice>
  </mc:AlternateContent>
  <xr:revisionPtr revIDLastSave="0" documentId="13_ncr:1_{CC939B85-35A1-8745-89BD-1498B1BA1B50}" xr6:coauthVersionLast="45" xr6:coauthVersionMax="45" xr10:uidLastSave="{00000000-0000-0000-0000-000000000000}"/>
  <bookViews>
    <workbookView xWindow="3420" yWindow="12460" windowWidth="23100" windowHeight="115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3" i="1" l="1"/>
  <c r="C52" i="1"/>
  <c r="C51" i="1"/>
  <c r="C41" i="1"/>
  <c r="C40" i="1"/>
  <c r="C39" i="1"/>
  <c r="C38" i="1"/>
  <c r="C28" i="1"/>
  <c r="C27" i="1"/>
  <c r="C26" i="1"/>
  <c r="C25" i="1"/>
  <c r="C15" i="1"/>
  <c r="C14" i="1"/>
  <c r="C13" i="1"/>
  <c r="C12" i="1"/>
  <c r="C80" i="1" l="1"/>
  <c r="C79" i="1"/>
  <c r="C78" i="1"/>
  <c r="C77" i="1"/>
  <c r="C67" i="1"/>
  <c r="C66" i="1"/>
  <c r="C65" i="1"/>
  <c r="C64" i="1"/>
  <c r="C54" i="1"/>
  <c r="B83" i="1" l="1"/>
  <c r="B70" i="1"/>
  <c r="B57" i="1"/>
  <c r="B44" i="1"/>
  <c r="B31" i="1"/>
  <c r="B18" i="1"/>
</calcChain>
</file>

<file path=xl/sharedStrings.xml><?xml version="1.0" encoding="utf-8"?>
<sst xmlns="http://schemas.openxmlformats.org/spreadsheetml/2006/main" count="65" uniqueCount="20">
  <si>
    <t>4 Year Olds</t>
  </si>
  <si>
    <t>Mean</t>
  </si>
  <si>
    <t>SD</t>
  </si>
  <si>
    <t>z-score</t>
  </si>
  <si>
    <t>5 Year Olds</t>
  </si>
  <si>
    <t>6 Year Olds</t>
  </si>
  <si>
    <t>7 Year Olds</t>
  </si>
  <si>
    <t>8 Year Olds</t>
  </si>
  <si>
    <t>9 Year Olds</t>
  </si>
  <si>
    <t xml:space="preserve"> </t>
  </si>
  <si>
    <t>Clausal Density Score</t>
  </si>
  <si>
    <t>The child's CD score</t>
  </si>
  <si>
    <t>(CD =  Clausal Density)</t>
  </si>
  <si>
    <t>90% CI Upper Limit</t>
  </si>
  <si>
    <t>90% CI Lower Limit</t>
  </si>
  <si>
    <t>95% CI Upper Limit</t>
  </si>
  <si>
    <t>95% CI Lower Limit</t>
  </si>
  <si>
    <t>Please enter the CD score into the cell (marked in red) based on the child's age</t>
  </si>
  <si>
    <r>
      <t xml:space="preserve">Supplemental Material S5. </t>
    </r>
    <r>
      <rPr>
        <i/>
        <sz val="14"/>
        <rFont val="Arial"/>
        <family val="2"/>
      </rPr>
      <t>Z</t>
    </r>
    <r>
      <rPr>
        <sz val="14"/>
        <rFont val="Arial"/>
        <family val="2"/>
      </rPr>
      <t>-score calculation table for clausal density scores.</t>
    </r>
  </si>
  <si>
    <t xml:space="preserve">Supplemental material, Guo et al., “Clausal Density Between Ages 4 and 9 Years for the Edmonton Narrative Norms Instrument: Reference Data and Psychometric Properties,” LSHSS, https://doi.org/10.1044/2020_LSHSS-20-00043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</si>
</sst>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color rgb="FFFF0000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8"/>
      <name val="Times Roman"/>
    </font>
    <font>
      <u/>
      <sz val="10"/>
      <color theme="10"/>
      <name val="Arial"/>
      <family val="2"/>
    </font>
    <font>
      <u/>
      <sz val="8"/>
      <color theme="10"/>
      <name val="Times Roman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3">
    <border>
      <left/>
      <right/>
      <top/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0" xfId="0" applyFont="1" applyFill="1"/>
    <xf numFmtId="0" fontId="1" fillId="0" borderId="0" xfId="0" applyFont="1"/>
    <xf numFmtId="0" fontId="2" fillId="0" borderId="0" xfId="0" applyFont="1"/>
    <xf numFmtId="0" fontId="2" fillId="3" borderId="0" xfId="0" applyFont="1" applyFill="1"/>
    <xf numFmtId="0" fontId="2" fillId="0" borderId="0" xfId="0" applyFont="1" applyFill="1" applyBorder="1"/>
    <xf numFmtId="0" fontId="2" fillId="0" borderId="2" xfId="0" applyFont="1" applyFill="1" applyBorder="1"/>
    <xf numFmtId="0" fontId="1" fillId="0" borderId="0" xfId="0" applyFont="1" applyFill="1" applyBorder="1"/>
    <xf numFmtId="0" fontId="1" fillId="0" borderId="2" xfId="0" applyFont="1" applyFill="1" applyBorder="1"/>
    <xf numFmtId="0" fontId="2" fillId="0" borderId="0" xfId="0" applyFont="1" applyBorder="1"/>
    <xf numFmtId="0" fontId="2" fillId="3" borderId="0" xfId="0" applyFont="1" applyFill="1" applyBorder="1"/>
    <xf numFmtId="0" fontId="1" fillId="2" borderId="0" xfId="0" applyFont="1" applyFill="1" applyBorder="1"/>
    <xf numFmtId="0" fontId="0" fillId="0" borderId="0" xfId="0" applyBorder="1"/>
    <xf numFmtId="0" fontId="5" fillId="0" borderId="0" xfId="0" applyFont="1" applyBorder="1"/>
    <xf numFmtId="0" fontId="1" fillId="2" borderId="0" xfId="0" applyFont="1" applyFill="1" applyBorder="1" applyAlignment="1">
      <alignment horizontal="right"/>
    </xf>
    <xf numFmtId="2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0" fillId="0" borderId="2" xfId="0" applyNumberFormat="1" applyBorder="1"/>
    <xf numFmtId="2" fontId="2" fillId="0" borderId="2" xfId="0" applyNumberFormat="1" applyFont="1" applyBorder="1"/>
    <xf numFmtId="2" fontId="5" fillId="0" borderId="2" xfId="0" applyNumberFormat="1" applyFont="1" applyBorder="1"/>
    <xf numFmtId="2" fontId="2" fillId="0" borderId="2" xfId="0" applyNumberFormat="1" applyFont="1" applyBorder="1" applyAlignment="1">
      <alignment horizontal="center"/>
    </xf>
    <xf numFmtId="2" fontId="2" fillId="3" borderId="2" xfId="0" applyNumberFormat="1" applyFont="1" applyFill="1" applyBorder="1"/>
    <xf numFmtId="2" fontId="1" fillId="2" borderId="2" xfId="0" applyNumberFormat="1" applyFont="1" applyFill="1" applyBorder="1"/>
    <xf numFmtId="2" fontId="1" fillId="2" borderId="2" xfId="0" applyNumberFormat="1" applyFont="1" applyFill="1" applyBorder="1" applyAlignment="1">
      <alignment horizontal="center"/>
    </xf>
    <xf numFmtId="2" fontId="2" fillId="3" borderId="0" xfId="0" applyNumberFormat="1" applyFont="1" applyFill="1" applyBorder="1"/>
    <xf numFmtId="2" fontId="3" fillId="0" borderId="0" xfId="0" applyNumberFormat="1" applyFont="1"/>
    <xf numFmtId="2" fontId="4" fillId="2" borderId="0" xfId="0" applyNumberFormat="1" applyFont="1" applyFill="1" applyBorder="1"/>
    <xf numFmtId="2" fontId="1" fillId="2" borderId="0" xfId="0" applyNumberFormat="1" applyFont="1" applyFill="1" applyBorder="1"/>
    <xf numFmtId="2" fontId="2" fillId="2" borderId="0" xfId="0" applyNumberFormat="1" applyFont="1" applyFill="1" applyBorder="1"/>
    <xf numFmtId="2" fontId="2" fillId="0" borderId="0" xfId="0" applyNumberFormat="1" applyFont="1" applyFill="1" applyBorder="1"/>
    <xf numFmtId="2" fontId="0" fillId="0" borderId="0" xfId="0" applyNumberFormat="1" applyBorder="1"/>
    <xf numFmtId="2" fontId="0" fillId="0" borderId="1" xfId="0" applyNumberFormat="1" applyBorder="1"/>
    <xf numFmtId="2" fontId="2" fillId="3" borderId="0" xfId="0" applyNumberFormat="1" applyFont="1" applyFill="1"/>
    <xf numFmtId="2" fontId="2" fillId="0" borderId="0" xfId="0" applyNumberFormat="1" applyFont="1"/>
    <xf numFmtId="0" fontId="5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2" fontId="5" fillId="0" borderId="2" xfId="0" applyNumberFormat="1" applyFont="1" applyFill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0" fontId="6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Fill="1" applyBorder="1"/>
    <xf numFmtId="0" fontId="5" fillId="0" borderId="2" xfId="0" applyFont="1" applyFill="1" applyBorder="1"/>
    <xf numFmtId="0" fontId="5" fillId="0" borderId="0" xfId="0" applyFont="1"/>
    <xf numFmtId="0" fontId="9" fillId="0" borderId="0" xfId="0" applyFont="1"/>
    <xf numFmtId="2" fontId="9" fillId="0" borderId="0" xfId="0" applyNumberFormat="1" applyFont="1" applyBorder="1"/>
    <xf numFmtId="0" fontId="9" fillId="0" borderId="0" xfId="0" applyFont="1" applyFill="1" applyBorder="1"/>
    <xf numFmtId="0" fontId="9" fillId="0" borderId="2" xfId="0" applyFont="1" applyFill="1" applyBorder="1"/>
    <xf numFmtId="2" fontId="11" fillId="0" borderId="0" xfId="1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i.org/10.1044/2020_LSHSS-20-000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EY85"/>
  <sheetViews>
    <sheetView tabSelected="1" workbookViewId="0">
      <selection sqref="A1:XFD1"/>
    </sheetView>
  </sheetViews>
  <sheetFormatPr baseColWidth="10" defaultColWidth="9.1640625" defaultRowHeight="14"/>
  <cols>
    <col min="1" max="1" width="33.6640625" style="37" customWidth="1"/>
    <col min="2" max="2" width="7.83203125" style="5" customWidth="1"/>
    <col min="3" max="3" width="23.83203125" style="17" customWidth="1"/>
    <col min="4" max="154" width="9.1640625" style="7"/>
    <col min="155" max="155" width="9.1640625" style="8"/>
    <col min="156" max="16384" width="9.1640625" style="5"/>
  </cols>
  <sheetData>
    <row r="1" spans="1:155" s="47" customFormat="1" ht="11">
      <c r="A1" s="51" t="s">
        <v>19</v>
      </c>
      <c r="C1" s="48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  <c r="DD1" s="49"/>
      <c r="DE1" s="49"/>
      <c r="DF1" s="49"/>
      <c r="DG1" s="49"/>
      <c r="DH1" s="49"/>
      <c r="DI1" s="49"/>
      <c r="DJ1" s="49"/>
      <c r="DK1" s="49"/>
      <c r="DL1" s="49"/>
      <c r="DM1" s="49"/>
      <c r="DN1" s="49"/>
      <c r="DO1" s="49"/>
      <c r="DP1" s="49"/>
      <c r="DQ1" s="49"/>
      <c r="DR1" s="49"/>
      <c r="DS1" s="49"/>
      <c r="DT1" s="49"/>
      <c r="DU1" s="49"/>
      <c r="DV1" s="49"/>
      <c r="DW1" s="49"/>
      <c r="DX1" s="49"/>
      <c r="DY1" s="49"/>
      <c r="DZ1" s="49"/>
      <c r="EA1" s="49"/>
      <c r="EB1" s="49"/>
      <c r="EC1" s="49"/>
      <c r="ED1" s="49"/>
      <c r="EE1" s="49"/>
      <c r="EF1" s="49"/>
      <c r="EG1" s="49"/>
      <c r="EH1" s="49"/>
      <c r="EI1" s="49"/>
      <c r="EJ1" s="49"/>
      <c r="EK1" s="49"/>
      <c r="EL1" s="49"/>
      <c r="EM1" s="49"/>
      <c r="EN1" s="49"/>
      <c r="EO1" s="49"/>
      <c r="EP1" s="49"/>
      <c r="EQ1" s="49"/>
      <c r="ER1" s="49"/>
      <c r="ES1" s="49"/>
      <c r="ET1" s="49"/>
      <c r="EU1" s="49"/>
      <c r="EV1" s="49"/>
      <c r="EW1" s="49"/>
      <c r="EX1" s="49"/>
      <c r="EY1" s="50"/>
    </row>
    <row r="3" spans="1:155" ht="18">
      <c r="A3" s="29" t="s">
        <v>18</v>
      </c>
    </row>
    <row r="4" spans="1:155" ht="18">
      <c r="A4" s="29"/>
    </row>
    <row r="5" spans="1:155" ht="18">
      <c r="A5" s="29" t="s">
        <v>12</v>
      </c>
    </row>
    <row r="6" spans="1:155" s="46" customFormat="1" ht="18">
      <c r="A6" s="42" t="s">
        <v>17</v>
      </c>
      <c r="B6" s="43"/>
      <c r="C6" s="39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5"/>
    </row>
    <row r="7" spans="1:155" s="6" customFormat="1">
      <c r="A7" s="28"/>
      <c r="B7" s="12"/>
      <c r="C7" s="25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8"/>
    </row>
    <row r="8" spans="1:155" s="1" customFormat="1" ht="16">
      <c r="A8" s="30" t="s">
        <v>0</v>
      </c>
      <c r="B8" s="13"/>
      <c r="C8" s="26" t="s">
        <v>9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10"/>
    </row>
    <row r="9" spans="1:155" s="1" customFormat="1">
      <c r="A9" s="31"/>
      <c r="B9" s="13"/>
      <c r="C9" s="27" t="s">
        <v>10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10"/>
    </row>
    <row r="10" spans="1:155" s="2" customFormat="1">
      <c r="A10" s="32"/>
      <c r="B10" s="16" t="s">
        <v>1</v>
      </c>
      <c r="C10" s="20">
        <v>1.24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8"/>
    </row>
    <row r="11" spans="1:155" s="2" customFormat="1">
      <c r="A11" s="32"/>
      <c r="B11" s="16" t="s">
        <v>2</v>
      </c>
      <c r="C11" s="20">
        <v>0.14000000000000001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8"/>
    </row>
    <row r="12" spans="1:155" s="3" customFormat="1">
      <c r="A12" s="7"/>
      <c r="B12" s="38" t="s">
        <v>13</v>
      </c>
      <c r="C12" s="40">
        <f>A18+0.16</f>
        <v>1.3399999999999999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8"/>
    </row>
    <row r="13" spans="1:155" s="3" customFormat="1">
      <c r="A13" s="7"/>
      <c r="B13" s="38" t="s">
        <v>14</v>
      </c>
      <c r="C13" s="40">
        <f>A18-0.16</f>
        <v>1.02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8"/>
    </row>
    <row r="14" spans="1:155" s="3" customFormat="1">
      <c r="A14" s="7"/>
      <c r="B14" s="38" t="s">
        <v>15</v>
      </c>
      <c r="C14" s="40">
        <f>A18+0.19</f>
        <v>1.3699999999999999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8"/>
    </row>
    <row r="15" spans="1:155" s="4" customFormat="1">
      <c r="A15" s="7"/>
      <c r="B15" s="39" t="s">
        <v>16</v>
      </c>
      <c r="C15" s="41">
        <f>A18-0.19</f>
        <v>0.99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10"/>
    </row>
    <row r="16" spans="1:155">
      <c r="A16" s="34"/>
      <c r="B16" s="11"/>
      <c r="C16" s="22"/>
    </row>
    <row r="17" spans="1:155" ht="15" thickBot="1">
      <c r="A17" s="31" t="s">
        <v>11</v>
      </c>
      <c r="B17" s="15" t="s">
        <v>3</v>
      </c>
      <c r="C17" s="23"/>
    </row>
    <row r="18" spans="1:155" ht="16" thickTop="1" thickBot="1">
      <c r="A18" s="35">
        <v>1.18</v>
      </c>
      <c r="B18" s="17">
        <f>(A18-C10)/C11</f>
        <v>-0.42857142857142894</v>
      </c>
      <c r="C18" s="24"/>
    </row>
    <row r="19" spans="1:155" ht="15" thickTop="1">
      <c r="A19" s="17"/>
      <c r="B19" s="11"/>
      <c r="C19" s="22"/>
    </row>
    <row r="20" spans="1:155" s="6" customFormat="1">
      <c r="A20" s="28"/>
      <c r="B20" s="12"/>
      <c r="C20" s="25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8"/>
    </row>
    <row r="21" spans="1:155" s="1" customFormat="1" ht="16">
      <c r="A21" s="30" t="s">
        <v>4</v>
      </c>
      <c r="B21" s="13"/>
      <c r="C21" s="26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10"/>
    </row>
    <row r="22" spans="1:155" s="1" customFormat="1">
      <c r="A22" s="31"/>
      <c r="B22" s="13"/>
      <c r="C22" s="27" t="s">
        <v>10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10"/>
    </row>
    <row r="23" spans="1:155" s="2" customFormat="1">
      <c r="A23" s="32"/>
      <c r="B23" s="16" t="s">
        <v>1</v>
      </c>
      <c r="C23" s="20">
        <v>1.27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8"/>
    </row>
    <row r="24" spans="1:155" s="2" customFormat="1">
      <c r="A24" s="32"/>
      <c r="B24" s="16" t="s">
        <v>2</v>
      </c>
      <c r="C24" s="20">
        <v>0.2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8"/>
    </row>
    <row r="25" spans="1:155" s="3" customFormat="1">
      <c r="A25" s="7"/>
      <c r="B25" s="38" t="s">
        <v>13</v>
      </c>
      <c r="C25" s="40">
        <f>A31+0.14</f>
        <v>1.3199999999999998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8"/>
    </row>
    <row r="26" spans="1:155" s="3" customFormat="1">
      <c r="A26" s="7"/>
      <c r="B26" s="38" t="s">
        <v>14</v>
      </c>
      <c r="C26" s="40">
        <f>A31-0.14</f>
        <v>1.04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8"/>
    </row>
    <row r="27" spans="1:155" s="3" customFormat="1">
      <c r="A27" s="7"/>
      <c r="B27" s="38" t="s">
        <v>15</v>
      </c>
      <c r="C27" s="40">
        <f>A31+0.16</f>
        <v>1.3399999999999999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8"/>
    </row>
    <row r="28" spans="1:155" s="4" customFormat="1">
      <c r="A28" s="7"/>
      <c r="B28" s="39" t="s">
        <v>16</v>
      </c>
      <c r="C28" s="41">
        <f>A31-0.16</f>
        <v>1.02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10"/>
    </row>
    <row r="29" spans="1:155">
      <c r="A29" s="34"/>
      <c r="B29" s="11"/>
      <c r="C29" s="22"/>
    </row>
    <row r="30" spans="1:155" ht="15" thickBot="1">
      <c r="A30" s="31" t="s">
        <v>11</v>
      </c>
      <c r="B30" s="11" t="s">
        <v>3</v>
      </c>
      <c r="C30" s="23"/>
    </row>
    <row r="31" spans="1:155" ht="16" thickTop="1" thickBot="1">
      <c r="A31" s="35">
        <v>1.18</v>
      </c>
      <c r="B31" s="17">
        <f>(A31-C23)/C24</f>
        <v>-0.4500000000000004</v>
      </c>
      <c r="C31" s="24"/>
    </row>
    <row r="32" spans="1:155" ht="15" thickTop="1">
      <c r="A32" s="17"/>
      <c r="B32" s="11"/>
      <c r="C32" s="22"/>
    </row>
    <row r="33" spans="1:155" s="6" customFormat="1">
      <c r="A33" s="28"/>
      <c r="B33" s="12"/>
      <c r="C33" s="25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8"/>
    </row>
    <row r="34" spans="1:155" s="1" customFormat="1" ht="16">
      <c r="A34" s="30" t="s">
        <v>5</v>
      </c>
      <c r="B34" s="13"/>
      <c r="C34" s="26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10"/>
    </row>
    <row r="35" spans="1:155" s="1" customFormat="1">
      <c r="A35" s="31"/>
      <c r="B35" s="13"/>
      <c r="C35" s="27" t="s">
        <v>10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10"/>
    </row>
    <row r="36" spans="1:155" s="2" customFormat="1">
      <c r="A36" s="32"/>
      <c r="B36" s="16" t="s">
        <v>1</v>
      </c>
      <c r="C36" s="20">
        <v>1.28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8"/>
    </row>
    <row r="37" spans="1:155" s="2" customFormat="1">
      <c r="A37" s="32"/>
      <c r="B37" s="16" t="s">
        <v>2</v>
      </c>
      <c r="C37" s="20">
        <v>0.1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8"/>
    </row>
    <row r="38" spans="1:155" s="3" customFormat="1">
      <c r="A38" s="7"/>
      <c r="B38" s="38" t="s">
        <v>13</v>
      </c>
      <c r="C38" s="40">
        <f>A44+0.12</f>
        <v>1.2999999999999998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8"/>
    </row>
    <row r="39" spans="1:155" s="3" customFormat="1">
      <c r="A39" s="7"/>
      <c r="B39" s="38" t="s">
        <v>14</v>
      </c>
      <c r="C39" s="40">
        <f>A44-0.12</f>
        <v>1.06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8"/>
    </row>
    <row r="40" spans="1:155" s="3" customFormat="1">
      <c r="A40" s="7"/>
      <c r="B40" s="38" t="s">
        <v>15</v>
      </c>
      <c r="C40" s="40">
        <f>A44+0.14</f>
        <v>1.3199999999999998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8"/>
    </row>
    <row r="41" spans="1:155" s="4" customFormat="1">
      <c r="A41" s="7"/>
      <c r="B41" s="39" t="s">
        <v>16</v>
      </c>
      <c r="C41" s="41">
        <f>A44-0.14</f>
        <v>1.04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10"/>
    </row>
    <row r="42" spans="1:155" s="4" customFormat="1">
      <c r="A42" s="33"/>
      <c r="B42" s="14"/>
      <c r="C42" s="21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10"/>
    </row>
    <row r="43" spans="1:155" ht="15" thickBot="1">
      <c r="A43" s="31" t="s">
        <v>11</v>
      </c>
      <c r="B43" s="11" t="s">
        <v>3</v>
      </c>
      <c r="C43" s="23"/>
    </row>
    <row r="44" spans="1:155" ht="16" thickTop="1" thickBot="1">
      <c r="A44" s="35">
        <v>1.18</v>
      </c>
      <c r="B44" s="17">
        <f>(A44-C36)/C37</f>
        <v>-1.0000000000000009</v>
      </c>
      <c r="C44" s="24"/>
    </row>
    <row r="45" spans="1:155" ht="15" thickTop="1">
      <c r="A45" s="17"/>
      <c r="B45" s="11"/>
      <c r="C45" s="22"/>
    </row>
    <row r="46" spans="1:155" s="6" customFormat="1">
      <c r="A46" s="28"/>
      <c r="B46" s="12"/>
      <c r="C46" s="25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8"/>
    </row>
    <row r="47" spans="1:155" s="1" customFormat="1" ht="16">
      <c r="A47" s="30" t="s">
        <v>6</v>
      </c>
      <c r="B47" s="13"/>
      <c r="C47" s="26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10"/>
    </row>
    <row r="48" spans="1:155" s="1" customFormat="1">
      <c r="A48" s="31"/>
      <c r="B48" s="13"/>
      <c r="C48" s="27" t="s">
        <v>10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10"/>
    </row>
    <row r="49" spans="1:155" s="2" customFormat="1">
      <c r="A49" s="32"/>
      <c r="B49" s="16" t="s">
        <v>1</v>
      </c>
      <c r="C49" s="20">
        <v>1.37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8"/>
    </row>
    <row r="50" spans="1:155" s="2" customFormat="1">
      <c r="A50" s="32"/>
      <c r="B50" s="16" t="s">
        <v>2</v>
      </c>
      <c r="C50" s="20">
        <v>0.15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8"/>
    </row>
    <row r="51" spans="1:155" s="3" customFormat="1">
      <c r="A51" s="7"/>
      <c r="B51" s="38" t="s">
        <v>13</v>
      </c>
      <c r="C51" s="40">
        <f>A57+0.13</f>
        <v>1.31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8"/>
    </row>
    <row r="52" spans="1:155" s="3" customFormat="1">
      <c r="A52" s="7"/>
      <c r="B52" s="38" t="s">
        <v>14</v>
      </c>
      <c r="C52" s="40">
        <f>A57-0.13</f>
        <v>1.0499999999999998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8"/>
    </row>
    <row r="53" spans="1:155" s="3" customFormat="1">
      <c r="A53" s="7"/>
      <c r="B53" s="38" t="s">
        <v>15</v>
      </c>
      <c r="C53" s="40">
        <f>A57+0.16</f>
        <v>1.3399999999999999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8"/>
    </row>
    <row r="54" spans="1:155" s="4" customFormat="1">
      <c r="A54" s="7"/>
      <c r="B54" s="39" t="s">
        <v>16</v>
      </c>
      <c r="C54" s="41">
        <f>A57-0.16</f>
        <v>1.02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10"/>
    </row>
    <row r="55" spans="1:155">
      <c r="A55" s="34"/>
      <c r="B55" s="11"/>
      <c r="C55" s="22"/>
    </row>
    <row r="56" spans="1:155" ht="15" thickBot="1">
      <c r="A56" s="31" t="s">
        <v>11</v>
      </c>
      <c r="B56" s="18" t="s">
        <v>3</v>
      </c>
      <c r="C56" s="23"/>
    </row>
    <row r="57" spans="1:155" ht="16" thickTop="1" thickBot="1">
      <c r="A57" s="35">
        <v>1.18</v>
      </c>
      <c r="B57" s="19">
        <f>(A57-C49)/C50</f>
        <v>-1.2666666666666679</v>
      </c>
      <c r="C57" s="24"/>
    </row>
    <row r="58" spans="1:155" ht="15" thickTop="1">
      <c r="A58" s="17"/>
      <c r="B58" s="11"/>
      <c r="C58" s="22"/>
    </row>
    <row r="59" spans="1:155" s="6" customFormat="1">
      <c r="A59" s="28"/>
      <c r="B59" s="12"/>
      <c r="C59" s="25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8"/>
    </row>
    <row r="60" spans="1:155" s="1" customFormat="1" ht="16">
      <c r="A60" s="30" t="s">
        <v>7</v>
      </c>
      <c r="B60" s="13"/>
      <c r="C60" s="26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10"/>
    </row>
    <row r="61" spans="1:155" s="1" customFormat="1">
      <c r="A61" s="31"/>
      <c r="B61" s="13"/>
      <c r="C61" s="27" t="s">
        <v>10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10"/>
    </row>
    <row r="62" spans="1:155" s="2" customFormat="1">
      <c r="A62" s="32"/>
      <c r="B62" s="16" t="s">
        <v>1</v>
      </c>
      <c r="C62" s="20">
        <v>1.41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8"/>
    </row>
    <row r="63" spans="1:155" s="2" customFormat="1">
      <c r="A63" s="32"/>
      <c r="B63" s="16" t="s">
        <v>2</v>
      </c>
      <c r="C63" s="20">
        <v>0.12</v>
      </c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8"/>
    </row>
    <row r="64" spans="1:155" s="3" customFormat="1">
      <c r="A64" s="7"/>
      <c r="B64" s="38" t="s">
        <v>13</v>
      </c>
      <c r="C64" s="40">
        <f>A70+0.13</f>
        <v>1.31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8"/>
    </row>
    <row r="65" spans="1:155" s="3" customFormat="1">
      <c r="A65" s="7"/>
      <c r="B65" s="38" t="s">
        <v>14</v>
      </c>
      <c r="C65" s="40">
        <f>A70-0.13</f>
        <v>1.0499999999999998</v>
      </c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8"/>
    </row>
    <row r="66" spans="1:155" s="3" customFormat="1">
      <c r="A66" s="7"/>
      <c r="B66" s="38" t="s">
        <v>15</v>
      </c>
      <c r="C66" s="40">
        <f>A70+0.16</f>
        <v>1.3399999999999999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8"/>
    </row>
    <row r="67" spans="1:155" s="4" customFormat="1">
      <c r="A67" s="7"/>
      <c r="B67" s="39" t="s">
        <v>16</v>
      </c>
      <c r="C67" s="41">
        <f>A70-0.16</f>
        <v>1.02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10"/>
    </row>
    <row r="68" spans="1:155">
      <c r="A68" s="34"/>
      <c r="B68" s="11"/>
      <c r="C68" s="22"/>
    </row>
    <row r="69" spans="1:155" ht="15" thickBot="1">
      <c r="A69" s="31" t="s">
        <v>11</v>
      </c>
      <c r="B69" s="18" t="s">
        <v>3</v>
      </c>
      <c r="C69" s="23"/>
    </row>
    <row r="70" spans="1:155" ht="16" thickTop="1" thickBot="1">
      <c r="A70" s="35">
        <v>1.18</v>
      </c>
      <c r="B70" s="19">
        <f>(A70-C62)/C63</f>
        <v>-1.9166666666666665</v>
      </c>
      <c r="C70" s="22"/>
    </row>
    <row r="71" spans="1:155" ht="15" thickTop="1">
      <c r="A71" s="17"/>
      <c r="B71" s="11"/>
      <c r="C71" s="22"/>
    </row>
    <row r="72" spans="1:155" s="6" customFormat="1">
      <c r="A72" s="28"/>
      <c r="B72" s="12"/>
      <c r="C72" s="25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8"/>
    </row>
    <row r="73" spans="1:155" s="1" customFormat="1" ht="16">
      <c r="A73" s="30" t="s">
        <v>8</v>
      </c>
      <c r="B73" s="13"/>
      <c r="C73" s="26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10"/>
    </row>
    <row r="74" spans="1:155" s="1" customFormat="1">
      <c r="A74" s="31"/>
      <c r="B74" s="13"/>
      <c r="C74" s="27" t="s">
        <v>10</v>
      </c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10"/>
    </row>
    <row r="75" spans="1:155" s="2" customFormat="1">
      <c r="A75" s="32"/>
      <c r="B75" s="16" t="s">
        <v>1</v>
      </c>
      <c r="C75" s="20">
        <v>1.45</v>
      </c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8"/>
    </row>
    <row r="76" spans="1:155" s="2" customFormat="1">
      <c r="A76" s="32"/>
      <c r="B76" s="16" t="s">
        <v>2</v>
      </c>
      <c r="C76" s="20">
        <v>0.13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8"/>
    </row>
    <row r="77" spans="1:155" s="3" customFormat="1">
      <c r="A77" s="7"/>
      <c r="B77" s="38" t="s">
        <v>13</v>
      </c>
      <c r="C77" s="40">
        <f>A83+0.15</f>
        <v>1.3299999999999998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8"/>
    </row>
    <row r="78" spans="1:155" s="3" customFormat="1">
      <c r="A78" s="7"/>
      <c r="B78" s="38" t="s">
        <v>14</v>
      </c>
      <c r="C78" s="40">
        <f>A83-0.15</f>
        <v>1.03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8"/>
    </row>
    <row r="79" spans="1:155" s="3" customFormat="1">
      <c r="A79" s="7"/>
      <c r="B79" s="38" t="s">
        <v>15</v>
      </c>
      <c r="C79" s="40">
        <f>A83+0.18</f>
        <v>1.3599999999999999</v>
      </c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8"/>
    </row>
    <row r="80" spans="1:155" s="4" customFormat="1">
      <c r="A80" s="7"/>
      <c r="B80" s="39" t="s">
        <v>16</v>
      </c>
      <c r="C80" s="41">
        <f>A83-0.18</f>
        <v>1</v>
      </c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10"/>
    </row>
    <row r="81" spans="1:155">
      <c r="A81" s="34"/>
      <c r="B81" s="11"/>
      <c r="C81" s="22"/>
    </row>
    <row r="82" spans="1:155" ht="15" thickBot="1">
      <c r="A82" s="31" t="s">
        <v>11</v>
      </c>
      <c r="B82" s="18" t="s">
        <v>3</v>
      </c>
      <c r="C82" s="23"/>
    </row>
    <row r="83" spans="1:155" ht="16" thickTop="1" thickBot="1">
      <c r="A83" s="35">
        <v>1.18</v>
      </c>
      <c r="B83" s="19">
        <f>(A83-C75)/C76</f>
        <v>-2.0769230769230771</v>
      </c>
      <c r="C83" s="24"/>
    </row>
    <row r="84" spans="1:155" ht="15" thickTop="1">
      <c r="A84" s="17"/>
      <c r="B84" s="11"/>
      <c r="C84" s="22"/>
    </row>
    <row r="85" spans="1:155" s="6" customFormat="1">
      <c r="A85" s="36"/>
      <c r="C85" s="28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8"/>
    </row>
  </sheetData>
  <protectedRanges>
    <protectedRange sqref="A18 A31 A44 A57 A70 A83" name="Range2"/>
  </protectedRanges>
  <phoneticPr fontId="0" type="noConversion"/>
  <hyperlinks>
    <hyperlink ref="A1" r:id="rId1" xr:uid="{D79821A8-3A70-B642-BA15-93F16D7083F3}"/>
  </hyperlinks>
  <pageMargins left="0.75" right="0.7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Alberta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Rehabilitation Medicine</dc:creator>
  <cp:lastModifiedBy>Microsoft Office User</cp:lastModifiedBy>
  <dcterms:created xsi:type="dcterms:W3CDTF">2004-04-30T20:26:27Z</dcterms:created>
  <dcterms:modified xsi:type="dcterms:W3CDTF">2020-10-30T22:53:13Z</dcterms:modified>
</cp:coreProperties>
</file>