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autoCompressPictures="0"/>
  <bookViews>
    <workbookView xWindow="480" yWindow="6800" windowWidth="40980" windowHeight="12080"/>
  </bookViews>
  <sheets>
    <sheet name="Supplemental Data Set" sheetId="6" r:id="rId1"/>
    <sheet name="Data Dictionary" sheetId="5" r:id="rId2"/>
    <sheet name="Normative Functions Parameters" sheetId="4" r:id="rId3"/>
    <sheet name="Illustrative graphs" sheetId="8" r:id="rId4"/>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F2" i="6" l="1"/>
  <c r="AH83" i="6"/>
  <c r="AG83" i="6"/>
  <c r="AF83" i="6"/>
  <c r="AH82" i="6"/>
  <c r="AG82" i="6"/>
  <c r="AF82" i="6"/>
  <c r="AH81" i="6"/>
  <c r="AG81" i="6"/>
  <c r="AF81" i="6"/>
  <c r="AH80" i="6"/>
  <c r="AG80" i="6"/>
  <c r="AF80" i="6"/>
  <c r="AH79" i="6"/>
  <c r="AG79" i="6"/>
  <c r="AF79" i="6"/>
  <c r="AH78" i="6"/>
  <c r="AG78" i="6"/>
  <c r="AF78" i="6"/>
  <c r="AH77" i="6"/>
  <c r="AG77" i="6"/>
  <c r="AF77" i="6"/>
  <c r="AH76" i="6"/>
  <c r="AG76" i="6"/>
  <c r="AF76" i="6"/>
  <c r="AH75" i="6"/>
  <c r="AG75" i="6"/>
  <c r="AF75" i="6"/>
  <c r="AH74" i="6"/>
  <c r="AG74" i="6"/>
  <c r="AF74" i="6"/>
  <c r="AH73" i="6"/>
  <c r="AG73" i="6"/>
  <c r="AF73" i="6"/>
  <c r="AH72" i="6"/>
  <c r="AG72" i="6"/>
  <c r="AF72" i="6"/>
  <c r="AH71" i="6"/>
  <c r="AG71" i="6"/>
  <c r="AF71" i="6"/>
  <c r="AH70" i="6"/>
  <c r="AG70" i="6"/>
  <c r="AF70" i="6"/>
  <c r="AH69" i="6"/>
  <c r="AG69" i="6"/>
  <c r="AF69" i="6"/>
  <c r="AH68" i="6"/>
  <c r="AG68" i="6"/>
  <c r="AF68" i="6"/>
  <c r="AH67" i="6"/>
  <c r="AG67" i="6"/>
  <c r="AF67" i="6"/>
  <c r="AH66" i="6"/>
  <c r="AG66" i="6"/>
  <c r="AF66" i="6"/>
  <c r="AH65" i="6"/>
  <c r="AG65" i="6"/>
  <c r="AF65" i="6"/>
  <c r="AH64" i="6"/>
  <c r="AG64" i="6"/>
  <c r="AF64" i="6"/>
  <c r="AH63" i="6"/>
  <c r="AG63" i="6"/>
  <c r="AF63" i="6"/>
  <c r="AH62" i="6"/>
  <c r="AG62" i="6"/>
  <c r="AF62" i="6"/>
  <c r="AH61" i="6"/>
  <c r="AG61" i="6"/>
  <c r="AF61" i="6"/>
  <c r="AH60" i="6"/>
  <c r="AG60" i="6"/>
  <c r="AF60" i="6"/>
  <c r="AH59" i="6"/>
  <c r="AG59" i="6"/>
  <c r="AF59" i="6"/>
  <c r="AH58" i="6"/>
  <c r="AG58" i="6"/>
  <c r="AF58" i="6"/>
  <c r="AH57" i="6"/>
  <c r="AG57" i="6"/>
  <c r="AF57" i="6"/>
  <c r="AH56" i="6"/>
  <c r="AG56" i="6"/>
  <c r="AF56" i="6"/>
  <c r="AH55" i="6"/>
  <c r="AG55" i="6"/>
  <c r="AF55" i="6"/>
  <c r="AH54" i="6"/>
  <c r="AG54" i="6"/>
  <c r="AF54" i="6"/>
  <c r="AH53" i="6"/>
  <c r="AG53" i="6"/>
  <c r="AF53" i="6"/>
  <c r="AH52" i="6"/>
  <c r="AG52" i="6"/>
  <c r="AF52" i="6"/>
  <c r="AH51" i="6"/>
  <c r="AG51" i="6"/>
  <c r="AF51" i="6"/>
  <c r="AH50" i="6"/>
  <c r="AG50" i="6"/>
  <c r="AF50" i="6"/>
  <c r="AH49" i="6"/>
  <c r="AG49" i="6"/>
  <c r="AF49" i="6"/>
  <c r="AH48" i="6"/>
  <c r="AG48" i="6"/>
  <c r="AF48" i="6"/>
  <c r="AH47" i="6"/>
  <c r="AG47" i="6"/>
  <c r="AF47" i="6"/>
  <c r="AH46" i="6"/>
  <c r="AG46" i="6"/>
  <c r="AF46" i="6"/>
  <c r="AH45" i="6"/>
  <c r="AG45" i="6"/>
  <c r="AF45" i="6"/>
  <c r="AH44" i="6"/>
  <c r="AG44" i="6"/>
  <c r="AF44" i="6"/>
  <c r="AH43" i="6"/>
  <c r="AG43" i="6"/>
  <c r="AF43" i="6"/>
  <c r="AH42" i="6"/>
  <c r="AG42" i="6"/>
  <c r="AF42" i="6"/>
  <c r="AH41" i="6"/>
  <c r="AG41" i="6"/>
  <c r="AF41" i="6"/>
  <c r="AH40" i="6"/>
  <c r="AG40" i="6"/>
  <c r="AF40" i="6"/>
  <c r="AH39" i="6"/>
  <c r="AG39" i="6"/>
  <c r="AF39" i="6"/>
  <c r="AH38" i="6"/>
  <c r="AG38" i="6"/>
  <c r="AF38" i="6"/>
  <c r="AH37" i="6"/>
  <c r="AG37" i="6"/>
  <c r="AF37" i="6"/>
  <c r="AH36" i="6"/>
  <c r="AG36" i="6"/>
  <c r="AF36" i="6"/>
  <c r="AH35" i="6"/>
  <c r="AG35" i="6"/>
  <c r="AF35" i="6"/>
  <c r="AH34" i="6"/>
  <c r="AG34" i="6"/>
  <c r="AF34" i="6"/>
  <c r="AH33" i="6"/>
  <c r="AG33" i="6"/>
  <c r="AF33" i="6"/>
  <c r="AH32" i="6"/>
  <c r="AG32" i="6"/>
  <c r="AF32" i="6"/>
  <c r="AH31" i="6"/>
  <c r="AG31" i="6"/>
  <c r="AF31" i="6"/>
  <c r="AH30" i="6"/>
  <c r="AG30" i="6"/>
  <c r="AF30" i="6"/>
  <c r="AH29" i="6"/>
  <c r="AG29" i="6"/>
  <c r="AF29" i="6"/>
  <c r="AH28" i="6"/>
  <c r="AG28" i="6"/>
  <c r="AF28" i="6"/>
  <c r="AH27" i="6"/>
  <c r="AG27" i="6"/>
  <c r="AF27" i="6"/>
  <c r="AH26" i="6"/>
  <c r="AG26" i="6"/>
  <c r="AF26" i="6"/>
  <c r="AH25" i="6"/>
  <c r="AG25" i="6"/>
  <c r="AF25" i="6"/>
  <c r="AH24" i="6"/>
  <c r="AG24" i="6"/>
  <c r="AF24" i="6"/>
  <c r="AH23" i="6"/>
  <c r="AG23" i="6"/>
  <c r="AF23" i="6"/>
  <c r="AH22" i="6"/>
  <c r="AG22" i="6"/>
  <c r="AF22" i="6"/>
  <c r="AH21" i="6"/>
  <c r="AG21" i="6"/>
  <c r="AF21" i="6"/>
  <c r="AH20" i="6"/>
  <c r="AG20" i="6"/>
  <c r="AF20" i="6"/>
  <c r="AH19" i="6"/>
  <c r="AG19" i="6"/>
  <c r="AF19" i="6"/>
  <c r="AH18" i="6"/>
  <c r="AG18" i="6"/>
  <c r="AF18" i="6"/>
  <c r="AH17" i="6"/>
  <c r="AG17" i="6"/>
  <c r="AF17" i="6"/>
  <c r="AH16" i="6"/>
  <c r="AG16" i="6"/>
  <c r="AF16" i="6"/>
  <c r="AH15" i="6"/>
  <c r="AG15" i="6"/>
  <c r="AF15" i="6"/>
  <c r="AH14" i="6"/>
  <c r="AG14" i="6"/>
  <c r="AF14" i="6"/>
  <c r="AH13" i="6"/>
  <c r="AG13" i="6"/>
  <c r="AF13" i="6"/>
  <c r="AH12" i="6"/>
  <c r="AG12" i="6"/>
  <c r="AF12" i="6"/>
  <c r="AH11" i="6"/>
  <c r="AG11" i="6"/>
  <c r="AF11" i="6"/>
  <c r="AH10" i="6"/>
  <c r="AG10" i="6"/>
  <c r="AF10" i="6"/>
  <c r="AH9" i="6"/>
  <c r="AG9" i="6"/>
  <c r="AF9" i="6"/>
  <c r="AH8" i="6"/>
  <c r="AG8" i="6"/>
  <c r="AF8" i="6"/>
  <c r="AH7" i="6"/>
  <c r="AG7" i="6"/>
  <c r="AF7" i="6"/>
  <c r="AH6" i="6"/>
  <c r="AG6" i="6"/>
  <c r="AF6" i="6"/>
  <c r="AH5" i="6"/>
  <c r="AG5" i="6"/>
  <c r="AF5" i="6"/>
  <c r="AH4" i="6"/>
  <c r="AG4" i="6"/>
  <c r="AF4" i="6"/>
  <c r="AH3" i="6"/>
  <c r="AG3" i="6"/>
  <c r="AF3" i="6"/>
  <c r="AH2" i="6"/>
  <c r="AG2" i="6"/>
  <c r="E85" i="6"/>
  <c r="D85" i="6"/>
  <c r="BD16" i="6"/>
  <c r="BC16" i="6"/>
  <c r="BB16" i="6"/>
  <c r="BA16" i="6"/>
  <c r="AZ16" i="6"/>
  <c r="AY16" i="6"/>
  <c r="AX16" i="6"/>
  <c r="AW16" i="6"/>
  <c r="AV16" i="6"/>
  <c r="BD70" i="6"/>
  <c r="BC70" i="6"/>
  <c r="BB70" i="6"/>
  <c r="BA70" i="6"/>
  <c r="AZ70" i="6"/>
  <c r="AY70" i="6"/>
  <c r="AX70" i="6"/>
  <c r="AW70" i="6"/>
  <c r="AV70" i="6"/>
  <c r="BD79" i="6"/>
  <c r="BC79" i="6"/>
  <c r="BB79" i="6"/>
  <c r="BA79" i="6"/>
  <c r="AZ79" i="6"/>
  <c r="AY79" i="6"/>
  <c r="AX79" i="6"/>
  <c r="AW79" i="6"/>
  <c r="AV79" i="6"/>
  <c r="BD11" i="6"/>
  <c r="BC11" i="6"/>
  <c r="BB11" i="6"/>
  <c r="BA11" i="6"/>
  <c r="AZ11" i="6"/>
  <c r="AY11" i="6"/>
  <c r="AX11" i="6"/>
  <c r="AW11" i="6"/>
  <c r="AV11" i="6"/>
  <c r="BD20" i="6"/>
  <c r="BC20" i="6"/>
  <c r="BB20" i="6"/>
  <c r="BA20" i="6"/>
  <c r="AZ20" i="6"/>
  <c r="AY20" i="6"/>
  <c r="AX20" i="6"/>
  <c r="AW20" i="6"/>
  <c r="AV20" i="6"/>
  <c r="BD81" i="6"/>
  <c r="BC81" i="6"/>
  <c r="BB81" i="6"/>
  <c r="BA81" i="6"/>
  <c r="AZ81" i="6"/>
  <c r="AY81" i="6"/>
  <c r="AX81" i="6"/>
  <c r="AW81" i="6"/>
  <c r="AV81" i="6"/>
  <c r="BD28" i="6"/>
  <c r="BC28" i="6"/>
  <c r="BB28" i="6"/>
  <c r="BA28" i="6"/>
  <c r="AZ28" i="6"/>
  <c r="AY28" i="6"/>
  <c r="AX28" i="6"/>
  <c r="AW28" i="6"/>
  <c r="AV28" i="6"/>
  <c r="BD78" i="6"/>
  <c r="BC78" i="6"/>
  <c r="BB78" i="6"/>
  <c r="BA78" i="6"/>
  <c r="AZ78" i="6"/>
  <c r="AY78" i="6"/>
  <c r="AX78" i="6"/>
  <c r="AW78" i="6"/>
  <c r="AV78" i="6"/>
  <c r="BD40" i="6"/>
  <c r="BC40" i="6"/>
  <c r="BB40" i="6"/>
  <c r="BA40" i="6"/>
  <c r="AZ40" i="6"/>
  <c r="AY40" i="6"/>
  <c r="AX40" i="6"/>
  <c r="AW40" i="6"/>
  <c r="AV40" i="6"/>
  <c r="BD23" i="6"/>
  <c r="BC23" i="6"/>
  <c r="BB23" i="6"/>
  <c r="BA23" i="6"/>
  <c r="AZ23" i="6"/>
  <c r="AY23" i="6"/>
  <c r="AX23" i="6"/>
  <c r="AW23" i="6"/>
  <c r="AV23" i="6"/>
  <c r="BD6" i="6"/>
  <c r="BC6" i="6"/>
  <c r="BB6" i="6"/>
  <c r="BA6" i="6"/>
  <c r="AZ6" i="6"/>
  <c r="AY6" i="6"/>
  <c r="AX6" i="6"/>
  <c r="AW6" i="6"/>
  <c r="AV6" i="6"/>
  <c r="BD30" i="6"/>
  <c r="BC30" i="6"/>
  <c r="BB30" i="6"/>
  <c r="BA30" i="6"/>
  <c r="AZ30" i="6"/>
  <c r="AY30" i="6"/>
  <c r="AX30" i="6"/>
  <c r="AW30" i="6"/>
  <c r="AV30" i="6"/>
  <c r="BD29" i="6"/>
  <c r="BC29" i="6"/>
  <c r="BB29" i="6"/>
  <c r="BA29" i="6"/>
  <c r="AZ29" i="6"/>
  <c r="AY29" i="6"/>
  <c r="AX29" i="6"/>
  <c r="AW29" i="6"/>
  <c r="AV29" i="6"/>
  <c r="BD25" i="6"/>
  <c r="BC25" i="6"/>
  <c r="BB25" i="6"/>
  <c r="BA25" i="6"/>
  <c r="AZ25" i="6"/>
  <c r="AY25" i="6"/>
  <c r="AX25" i="6"/>
  <c r="AW25" i="6"/>
  <c r="AV25" i="6"/>
  <c r="BD31" i="6"/>
  <c r="BC31" i="6"/>
  <c r="BB31" i="6"/>
  <c r="BA31" i="6"/>
  <c r="AZ31" i="6"/>
  <c r="AY31" i="6"/>
  <c r="AX31" i="6"/>
  <c r="AW31" i="6"/>
  <c r="AV31" i="6"/>
  <c r="BD26" i="6"/>
  <c r="BC26" i="6"/>
  <c r="BB26" i="6"/>
  <c r="BA26" i="6"/>
  <c r="AZ26" i="6"/>
  <c r="AY26" i="6"/>
  <c r="AX26" i="6"/>
  <c r="AW26" i="6"/>
  <c r="AV26" i="6"/>
  <c r="BD34" i="6"/>
  <c r="BC34" i="6"/>
  <c r="BB34" i="6"/>
  <c r="BA34" i="6"/>
  <c r="AZ34" i="6"/>
  <c r="AY34" i="6"/>
  <c r="AX34" i="6"/>
  <c r="AW34" i="6"/>
  <c r="AV34" i="6"/>
  <c r="BD44" i="6"/>
  <c r="BC44" i="6"/>
  <c r="BB44" i="6"/>
  <c r="BA44" i="6"/>
  <c r="AZ44" i="6"/>
  <c r="AY44" i="6"/>
  <c r="AX44" i="6"/>
  <c r="AW44" i="6"/>
  <c r="AV44" i="6"/>
  <c r="BD8" i="6"/>
  <c r="BC8" i="6"/>
  <c r="BB8" i="6"/>
  <c r="BA8" i="6"/>
  <c r="AZ8" i="6"/>
  <c r="AY8" i="6"/>
  <c r="AX8" i="6"/>
  <c r="AW8" i="6"/>
  <c r="AV8" i="6"/>
  <c r="BD7" i="6"/>
  <c r="BC7" i="6"/>
  <c r="BB7" i="6"/>
  <c r="BA7" i="6"/>
  <c r="AZ7" i="6"/>
  <c r="AY7" i="6"/>
  <c r="AX7" i="6"/>
  <c r="AW7" i="6"/>
  <c r="AV7" i="6"/>
  <c r="BD24" i="6"/>
  <c r="BC24" i="6"/>
  <c r="BB24" i="6"/>
  <c r="BA24" i="6"/>
  <c r="AZ24" i="6"/>
  <c r="AY24" i="6"/>
  <c r="AX24" i="6"/>
  <c r="AW24" i="6"/>
  <c r="AV24" i="6"/>
  <c r="BD62" i="6"/>
  <c r="BC62" i="6"/>
  <c r="BB62" i="6"/>
  <c r="BA62" i="6"/>
  <c r="AZ62" i="6"/>
  <c r="AY62" i="6"/>
  <c r="AX62" i="6"/>
  <c r="AW62" i="6"/>
  <c r="AV62" i="6"/>
  <c r="BD48" i="6"/>
  <c r="BC48" i="6"/>
  <c r="BB48" i="6"/>
  <c r="BA48" i="6"/>
  <c r="AZ48" i="6"/>
  <c r="AY48" i="6"/>
  <c r="AX48" i="6"/>
  <c r="AW48" i="6"/>
  <c r="AV48" i="6"/>
  <c r="BD33" i="6"/>
  <c r="BC33" i="6"/>
  <c r="BB33" i="6"/>
  <c r="BA33" i="6"/>
  <c r="AZ33" i="6"/>
  <c r="AY33" i="6"/>
  <c r="AX33" i="6"/>
  <c r="AW33" i="6"/>
  <c r="AV33" i="6"/>
  <c r="BD35" i="6"/>
  <c r="BC35" i="6"/>
  <c r="BB35" i="6"/>
  <c r="BA35" i="6"/>
  <c r="AZ35" i="6"/>
  <c r="AY35" i="6"/>
  <c r="AX35" i="6"/>
  <c r="AW35" i="6"/>
  <c r="AV35" i="6"/>
  <c r="BD69" i="6"/>
  <c r="BC69" i="6"/>
  <c r="BB69" i="6"/>
  <c r="BA69" i="6"/>
  <c r="AZ69" i="6"/>
  <c r="AY69" i="6"/>
  <c r="AX69" i="6"/>
  <c r="AW69" i="6"/>
  <c r="AV69" i="6"/>
  <c r="BD83" i="6"/>
  <c r="BC83" i="6"/>
  <c r="BB83" i="6"/>
  <c r="BA83" i="6"/>
  <c r="AZ83" i="6"/>
  <c r="AY83" i="6"/>
  <c r="AX83" i="6"/>
  <c r="AW83" i="6"/>
  <c r="AV83" i="6"/>
  <c r="BD36" i="6"/>
  <c r="BC36" i="6"/>
  <c r="BB36" i="6"/>
  <c r="BA36" i="6"/>
  <c r="AZ36" i="6"/>
  <c r="AY36" i="6"/>
  <c r="AX36" i="6"/>
  <c r="AW36" i="6"/>
  <c r="AV36" i="6"/>
  <c r="BD17" i="6"/>
  <c r="BC17" i="6"/>
  <c r="BB17" i="6"/>
  <c r="BA17" i="6"/>
  <c r="AZ17" i="6"/>
  <c r="AY17" i="6"/>
  <c r="AX17" i="6"/>
  <c r="AW17" i="6"/>
  <c r="AV17" i="6"/>
  <c r="BD2" i="6"/>
  <c r="BC2" i="6"/>
  <c r="BB2" i="6"/>
  <c r="BA2" i="6"/>
  <c r="AZ2" i="6"/>
  <c r="AY2" i="6"/>
  <c r="AX2" i="6"/>
  <c r="AW2" i="6"/>
  <c r="AV2" i="6"/>
  <c r="BD21" i="6"/>
  <c r="BC21" i="6"/>
  <c r="BB21" i="6"/>
  <c r="BA21" i="6"/>
  <c r="AZ21" i="6"/>
  <c r="AY21" i="6"/>
  <c r="AX21" i="6"/>
  <c r="AW21" i="6"/>
  <c r="AV21" i="6"/>
  <c r="BD42" i="6"/>
  <c r="BC42" i="6"/>
  <c r="BB42" i="6"/>
  <c r="BA42" i="6"/>
  <c r="AZ42" i="6"/>
  <c r="AY42" i="6"/>
  <c r="AX42" i="6"/>
  <c r="AW42" i="6"/>
  <c r="AV42" i="6"/>
  <c r="BD82" i="6"/>
  <c r="BC82" i="6"/>
  <c r="BB82" i="6"/>
  <c r="BA82" i="6"/>
  <c r="AZ82" i="6"/>
  <c r="AY82" i="6"/>
  <c r="AX82" i="6"/>
  <c r="AW82" i="6"/>
  <c r="AV82" i="6"/>
  <c r="BD61" i="6"/>
  <c r="BC61" i="6"/>
  <c r="BB61" i="6"/>
  <c r="BA61" i="6"/>
  <c r="AZ61" i="6"/>
  <c r="AY61" i="6"/>
  <c r="AX61" i="6"/>
  <c r="AW61" i="6"/>
  <c r="AV61" i="6"/>
  <c r="BD22" i="6"/>
  <c r="BC22" i="6"/>
  <c r="BB22" i="6"/>
  <c r="BA22" i="6"/>
  <c r="AZ22" i="6"/>
  <c r="AY22" i="6"/>
  <c r="AX22" i="6"/>
  <c r="AW22" i="6"/>
  <c r="AV22" i="6"/>
  <c r="BD15" i="6"/>
  <c r="BC15" i="6"/>
  <c r="BB15" i="6"/>
  <c r="BA15" i="6"/>
  <c r="AZ15" i="6"/>
  <c r="AY15" i="6"/>
  <c r="AX15" i="6"/>
  <c r="AW15" i="6"/>
  <c r="AV15" i="6"/>
  <c r="BD53" i="6"/>
  <c r="BC53" i="6"/>
  <c r="BB53" i="6"/>
  <c r="BA53" i="6"/>
  <c r="AZ53" i="6"/>
  <c r="AY53" i="6"/>
  <c r="AX53" i="6"/>
  <c r="AW53" i="6"/>
  <c r="AV53" i="6"/>
  <c r="BD47" i="6"/>
  <c r="BC47" i="6"/>
  <c r="BB47" i="6"/>
  <c r="BA47" i="6"/>
  <c r="AZ47" i="6"/>
  <c r="AY47" i="6"/>
  <c r="AX47" i="6"/>
  <c r="AW47" i="6"/>
  <c r="AV47" i="6"/>
  <c r="BD58" i="6"/>
  <c r="BC58" i="6"/>
  <c r="BB58" i="6"/>
  <c r="BA58" i="6"/>
  <c r="AZ58" i="6"/>
  <c r="AY58" i="6"/>
  <c r="AX58" i="6"/>
  <c r="AW58" i="6"/>
  <c r="AV58" i="6"/>
  <c r="BD39" i="6"/>
  <c r="BC39" i="6"/>
  <c r="BB39" i="6"/>
  <c r="BA39" i="6"/>
  <c r="AZ39" i="6"/>
  <c r="AY39" i="6"/>
  <c r="AX39" i="6"/>
  <c r="AW39" i="6"/>
  <c r="AV39" i="6"/>
  <c r="BD73" i="6"/>
  <c r="BC73" i="6"/>
  <c r="BB73" i="6"/>
  <c r="BA73" i="6"/>
  <c r="AZ73" i="6"/>
  <c r="AY73" i="6"/>
  <c r="AX73" i="6"/>
  <c r="AW73" i="6"/>
  <c r="AV73" i="6"/>
  <c r="BD13" i="6"/>
  <c r="BC13" i="6"/>
  <c r="BB13" i="6"/>
  <c r="BA13" i="6"/>
  <c r="AZ13" i="6"/>
  <c r="AY13" i="6"/>
  <c r="AX13" i="6"/>
  <c r="AW13" i="6"/>
  <c r="AV13" i="6"/>
  <c r="BD57" i="6"/>
  <c r="BC57" i="6"/>
  <c r="BB57" i="6"/>
  <c r="BA57" i="6"/>
  <c r="AZ57" i="6"/>
  <c r="AY57" i="6"/>
  <c r="AX57" i="6"/>
  <c r="AW57" i="6"/>
  <c r="AV57" i="6"/>
  <c r="BD77" i="6"/>
  <c r="BC77" i="6"/>
  <c r="BB77" i="6"/>
  <c r="BA77" i="6"/>
  <c r="AZ77" i="6"/>
  <c r="AY77" i="6"/>
  <c r="AX77" i="6"/>
  <c r="AW77" i="6"/>
  <c r="AV77" i="6"/>
  <c r="BD64" i="6"/>
  <c r="BC64" i="6"/>
  <c r="BB64" i="6"/>
  <c r="BA64" i="6"/>
  <c r="AZ64" i="6"/>
  <c r="AY64" i="6"/>
  <c r="AX64" i="6"/>
  <c r="AW64" i="6"/>
  <c r="AV64" i="6"/>
  <c r="BD65" i="6"/>
  <c r="BC65" i="6"/>
  <c r="BB65" i="6"/>
  <c r="BA65" i="6"/>
  <c r="AZ65" i="6"/>
  <c r="AY65" i="6"/>
  <c r="AX65" i="6"/>
  <c r="AW65" i="6"/>
  <c r="AV65" i="6"/>
  <c r="BD14" i="6"/>
  <c r="BC14" i="6"/>
  <c r="BB14" i="6"/>
  <c r="BA14" i="6"/>
  <c r="AZ14" i="6"/>
  <c r="AY14" i="6"/>
  <c r="AX14" i="6"/>
  <c r="AW14" i="6"/>
  <c r="AV14" i="6"/>
  <c r="BD52" i="6"/>
  <c r="BC52" i="6"/>
  <c r="BB52" i="6"/>
  <c r="BA52" i="6"/>
  <c r="AZ52" i="6"/>
  <c r="AY52" i="6"/>
  <c r="AX52" i="6"/>
  <c r="AW52" i="6"/>
  <c r="AV52" i="6"/>
  <c r="BD56" i="6"/>
  <c r="BC56" i="6"/>
  <c r="BB56" i="6"/>
  <c r="BA56" i="6"/>
  <c r="AZ56" i="6"/>
  <c r="AY56" i="6"/>
  <c r="AX56" i="6"/>
  <c r="AW56" i="6"/>
  <c r="AV56" i="6"/>
  <c r="BD18" i="6"/>
  <c r="BC18" i="6"/>
  <c r="BB18" i="6"/>
  <c r="BA18" i="6"/>
  <c r="AZ18" i="6"/>
  <c r="AY18" i="6"/>
  <c r="AX18" i="6"/>
  <c r="AW18" i="6"/>
  <c r="AV18" i="6"/>
  <c r="BD54" i="6"/>
  <c r="BC54" i="6"/>
  <c r="BB54" i="6"/>
  <c r="BA54" i="6"/>
  <c r="AZ54" i="6"/>
  <c r="AY54" i="6"/>
  <c r="AX54" i="6"/>
  <c r="AW54" i="6"/>
  <c r="AV54" i="6"/>
  <c r="BD4" i="6"/>
  <c r="BC4" i="6"/>
  <c r="BB4" i="6"/>
  <c r="BA4" i="6"/>
  <c r="AZ4" i="6"/>
  <c r="AY4" i="6"/>
  <c r="AX4" i="6"/>
  <c r="AW4" i="6"/>
  <c r="AV4" i="6"/>
  <c r="BD41" i="6"/>
  <c r="BC41" i="6"/>
  <c r="BB41" i="6"/>
  <c r="BA41" i="6"/>
  <c r="AZ41" i="6"/>
  <c r="AY41" i="6"/>
  <c r="AX41" i="6"/>
  <c r="AW41" i="6"/>
  <c r="AV41" i="6"/>
  <c r="BD38" i="6"/>
  <c r="BC38" i="6"/>
  <c r="BB38" i="6"/>
  <c r="BA38" i="6"/>
  <c r="AZ38" i="6"/>
  <c r="AY38" i="6"/>
  <c r="AX38" i="6"/>
  <c r="AW38" i="6"/>
  <c r="AV38" i="6"/>
  <c r="BD60" i="6"/>
  <c r="BC60" i="6"/>
  <c r="BB60" i="6"/>
  <c r="BA60" i="6"/>
  <c r="AZ60" i="6"/>
  <c r="AY60" i="6"/>
  <c r="AX60" i="6"/>
  <c r="AW60" i="6"/>
  <c r="AV60" i="6"/>
  <c r="BD55" i="6"/>
  <c r="BC55" i="6"/>
  <c r="BB55" i="6"/>
  <c r="BA55" i="6"/>
  <c r="AZ55" i="6"/>
  <c r="AY55" i="6"/>
  <c r="AX55" i="6"/>
  <c r="AW55" i="6"/>
  <c r="AV55" i="6"/>
  <c r="BD51" i="6"/>
  <c r="BC51" i="6"/>
  <c r="BB51" i="6"/>
  <c r="BA51" i="6"/>
  <c r="AZ51" i="6"/>
  <c r="AY51" i="6"/>
  <c r="AX51" i="6"/>
  <c r="AW51" i="6"/>
  <c r="AV51" i="6"/>
  <c r="BD80" i="6"/>
  <c r="BC80" i="6"/>
  <c r="BB80" i="6"/>
  <c r="BA80" i="6"/>
  <c r="AZ80" i="6"/>
  <c r="AY80" i="6"/>
  <c r="AX80" i="6"/>
  <c r="AW80" i="6"/>
  <c r="AV80" i="6"/>
  <c r="BD10" i="6"/>
  <c r="BC10" i="6"/>
  <c r="BB10" i="6"/>
  <c r="BA10" i="6"/>
  <c r="AZ10" i="6"/>
  <c r="AY10" i="6"/>
  <c r="AX10" i="6"/>
  <c r="AW10" i="6"/>
  <c r="AV10" i="6"/>
  <c r="BD37" i="6"/>
  <c r="BC37" i="6"/>
  <c r="BB37" i="6"/>
  <c r="BA37" i="6"/>
  <c r="AZ37" i="6"/>
  <c r="AY37" i="6"/>
  <c r="AX37" i="6"/>
  <c r="AW37" i="6"/>
  <c r="AV37" i="6"/>
  <c r="BD67" i="6"/>
  <c r="BC67" i="6"/>
  <c r="BB67" i="6"/>
  <c r="BA67" i="6"/>
  <c r="AZ67" i="6"/>
  <c r="AY67" i="6"/>
  <c r="AX67" i="6"/>
  <c r="AW67" i="6"/>
  <c r="AV67" i="6"/>
  <c r="BD3" i="6"/>
  <c r="BC3" i="6"/>
  <c r="BB3" i="6"/>
  <c r="BA3" i="6"/>
  <c r="AZ3" i="6"/>
  <c r="AY3" i="6"/>
  <c r="AX3" i="6"/>
  <c r="AW3" i="6"/>
  <c r="AV3" i="6"/>
  <c r="BD27" i="6"/>
  <c r="BC27" i="6"/>
  <c r="BB27" i="6"/>
  <c r="BA27" i="6"/>
  <c r="AZ27" i="6"/>
  <c r="AY27" i="6"/>
  <c r="AX27" i="6"/>
  <c r="AW27" i="6"/>
  <c r="AV27" i="6"/>
  <c r="BD75" i="6"/>
  <c r="BC75" i="6"/>
  <c r="BB75" i="6"/>
  <c r="BA75" i="6"/>
  <c r="AZ75" i="6"/>
  <c r="AY75" i="6"/>
  <c r="AX75" i="6"/>
  <c r="AW75" i="6"/>
  <c r="AV75" i="6"/>
  <c r="BD19" i="6"/>
  <c r="BC19" i="6"/>
  <c r="BB19" i="6"/>
  <c r="BA19" i="6"/>
  <c r="AZ19" i="6"/>
  <c r="AY19" i="6"/>
  <c r="AX19" i="6"/>
  <c r="AW19" i="6"/>
  <c r="AV19" i="6"/>
  <c r="BD50" i="6"/>
  <c r="BC50" i="6"/>
  <c r="BB50" i="6"/>
  <c r="BA50" i="6"/>
  <c r="AZ50" i="6"/>
  <c r="AY50" i="6"/>
  <c r="AX50" i="6"/>
  <c r="AW50" i="6"/>
  <c r="AV50" i="6"/>
  <c r="BD72" i="6"/>
  <c r="BC72" i="6"/>
  <c r="BB72" i="6"/>
  <c r="BA72" i="6"/>
  <c r="AZ72" i="6"/>
  <c r="AY72" i="6"/>
  <c r="AX72" i="6"/>
  <c r="AW72" i="6"/>
  <c r="AV72" i="6"/>
  <c r="BD63" i="6"/>
  <c r="BC63" i="6"/>
  <c r="BB63" i="6"/>
  <c r="BA63" i="6"/>
  <c r="AZ63" i="6"/>
  <c r="AY63" i="6"/>
  <c r="AX63" i="6"/>
  <c r="AW63" i="6"/>
  <c r="AV63" i="6"/>
  <c r="BD46" i="6"/>
  <c r="BC46" i="6"/>
  <c r="BB46" i="6"/>
  <c r="BA46" i="6"/>
  <c r="AZ46" i="6"/>
  <c r="AY46" i="6"/>
  <c r="AX46" i="6"/>
  <c r="AW46" i="6"/>
  <c r="AV46" i="6"/>
  <c r="BD43" i="6"/>
  <c r="BC43" i="6"/>
  <c r="BB43" i="6"/>
  <c r="BA43" i="6"/>
  <c r="AZ43" i="6"/>
  <c r="AY43" i="6"/>
  <c r="AX43" i="6"/>
  <c r="AW43" i="6"/>
  <c r="AV43" i="6"/>
  <c r="BD66" i="6"/>
  <c r="BC66" i="6"/>
  <c r="BB66" i="6"/>
  <c r="BA66" i="6"/>
  <c r="AZ66" i="6"/>
  <c r="AY66" i="6"/>
  <c r="AX66" i="6"/>
  <c r="AW66" i="6"/>
  <c r="AV66" i="6"/>
  <c r="BD12" i="6"/>
  <c r="BC12" i="6"/>
  <c r="BB12" i="6"/>
  <c r="BA12" i="6"/>
  <c r="AZ12" i="6"/>
  <c r="AY12" i="6"/>
  <c r="AX12" i="6"/>
  <c r="AW12" i="6"/>
  <c r="AV12" i="6"/>
  <c r="BD68" i="6"/>
  <c r="BC68" i="6"/>
  <c r="BB68" i="6"/>
  <c r="BA68" i="6"/>
  <c r="AZ68" i="6"/>
  <c r="AY68" i="6"/>
  <c r="AX68" i="6"/>
  <c r="AW68" i="6"/>
  <c r="AV68" i="6"/>
  <c r="BD32" i="6"/>
  <c r="BC32" i="6"/>
  <c r="BB32" i="6"/>
  <c r="BA32" i="6"/>
  <c r="AZ32" i="6"/>
  <c r="AY32" i="6"/>
  <c r="AX32" i="6"/>
  <c r="AW32" i="6"/>
  <c r="AV32" i="6"/>
  <c r="BD9" i="6"/>
  <c r="BC9" i="6"/>
  <c r="BB9" i="6"/>
  <c r="BA9" i="6"/>
  <c r="AZ9" i="6"/>
  <c r="AY9" i="6"/>
  <c r="AX9" i="6"/>
  <c r="AW9" i="6"/>
  <c r="AV9" i="6"/>
  <c r="BD76" i="6"/>
  <c r="BC76" i="6"/>
  <c r="BB76" i="6"/>
  <c r="BA76" i="6"/>
  <c r="AZ76" i="6"/>
  <c r="AY76" i="6"/>
  <c r="AX76" i="6"/>
  <c r="AW76" i="6"/>
  <c r="AV76" i="6"/>
  <c r="BD74" i="6"/>
  <c r="BC74" i="6"/>
  <c r="BB74" i="6"/>
  <c r="BA74" i="6"/>
  <c r="AZ74" i="6"/>
  <c r="AY74" i="6"/>
  <c r="AX74" i="6"/>
  <c r="AW74" i="6"/>
  <c r="AV74" i="6"/>
  <c r="BD5" i="6"/>
  <c r="BC5" i="6"/>
  <c r="BB5" i="6"/>
  <c r="BA5" i="6"/>
  <c r="AZ5" i="6"/>
  <c r="AY5" i="6"/>
  <c r="AX5" i="6"/>
  <c r="AW5" i="6"/>
  <c r="AV5" i="6"/>
  <c r="BD71" i="6"/>
  <c r="BC71" i="6"/>
  <c r="BB71" i="6"/>
  <c r="BA71" i="6"/>
  <c r="AZ71" i="6"/>
  <c r="AY71" i="6"/>
  <c r="AX71" i="6"/>
  <c r="AW71" i="6"/>
  <c r="AV71" i="6"/>
  <c r="BD59" i="6"/>
  <c r="BC59" i="6"/>
  <c r="BB59" i="6"/>
  <c r="BA59" i="6"/>
  <c r="AZ59" i="6"/>
  <c r="AY59" i="6"/>
  <c r="AX59" i="6"/>
  <c r="AW59" i="6"/>
  <c r="AV59" i="6"/>
  <c r="BD45" i="6"/>
  <c r="BC45" i="6"/>
  <c r="BB45" i="6"/>
  <c r="BA45" i="6"/>
  <c r="AZ45" i="6"/>
  <c r="AY45" i="6"/>
  <c r="AX45" i="6"/>
  <c r="AW45" i="6"/>
  <c r="AV45" i="6"/>
  <c r="BD49" i="6"/>
  <c r="BC49" i="6"/>
  <c r="BB49" i="6"/>
  <c r="BA49" i="6"/>
  <c r="AZ49" i="6"/>
  <c r="AY49" i="6"/>
  <c r="AX49" i="6"/>
  <c r="AW49" i="6"/>
  <c r="AV49" i="6"/>
  <c r="AY85" i="6"/>
  <c r="BC85" i="6"/>
  <c r="BI76" i="6"/>
  <c r="AV85" i="6"/>
  <c r="AZ85" i="6"/>
  <c r="BJ12" i="6"/>
  <c r="BD85" i="6"/>
  <c r="BN32" i="6"/>
  <c r="BI5" i="6"/>
  <c r="BM76" i="6"/>
  <c r="BJ6" i="6"/>
  <c r="BJ34" i="6"/>
  <c r="BJ71" i="6"/>
  <c r="BJ19" i="6"/>
  <c r="BJ47" i="6"/>
  <c r="BJ64" i="6"/>
  <c r="BJ41" i="6"/>
  <c r="BJ68" i="6"/>
  <c r="BJ3" i="6"/>
  <c r="BJ67" i="6"/>
  <c r="BJ72" i="6"/>
  <c r="BJ76" i="6"/>
  <c r="BI48" i="6"/>
  <c r="BI21" i="6"/>
  <c r="BI79" i="6"/>
  <c r="BI40" i="6"/>
  <c r="BI24" i="6"/>
  <c r="BI34" i="6"/>
  <c r="BI9" i="6"/>
  <c r="BI68" i="6"/>
  <c r="BI72" i="6"/>
  <c r="BM60" i="6"/>
  <c r="AW85" i="6"/>
  <c r="BG64" i="6"/>
  <c r="BF8" i="6"/>
  <c r="BJ49" i="6"/>
  <c r="BA85" i="6"/>
  <c r="BK22" i="6"/>
  <c r="BM43" i="6"/>
  <c r="BN72" i="6"/>
  <c r="BN27" i="6"/>
  <c r="BM37" i="6"/>
  <c r="BM4" i="6"/>
  <c r="BM18" i="6"/>
  <c r="BN14" i="6"/>
  <c r="BN65" i="6"/>
  <c r="BI57" i="6"/>
  <c r="BM57" i="6"/>
  <c r="BN57" i="6"/>
  <c r="BN13" i="6"/>
  <c r="BI73" i="6"/>
  <c r="BM73" i="6"/>
  <c r="BN58" i="6"/>
  <c r="BM53" i="6"/>
  <c r="BN28" i="6"/>
  <c r="BB85" i="6"/>
  <c r="BL68" i="6"/>
  <c r="BF52" i="6"/>
  <c r="BJ53" i="6"/>
  <c r="BI49" i="6"/>
  <c r="BM45" i="6"/>
  <c r="BM72" i="6"/>
  <c r="BM19" i="6"/>
  <c r="BI51" i="6"/>
  <c r="BI65" i="6"/>
  <c r="BI13" i="6"/>
  <c r="BI61" i="6"/>
  <c r="BM61" i="6"/>
  <c r="BM82" i="6"/>
  <c r="BI32" i="6"/>
  <c r="BI12" i="6"/>
  <c r="BI63" i="6"/>
  <c r="BI75" i="6"/>
  <c r="BI37" i="6"/>
  <c r="BI80" i="6"/>
  <c r="BI4" i="6"/>
  <c r="BI18" i="6"/>
  <c r="BL14" i="6"/>
  <c r="BI17" i="6"/>
  <c r="BI83" i="6"/>
  <c r="BN29" i="6"/>
  <c r="BM8" i="6"/>
  <c r="BM83" i="6"/>
  <c r="BM29" i="6"/>
  <c r="BM48" i="6"/>
  <c r="BM17" i="6"/>
  <c r="BM28" i="6"/>
  <c r="BI45" i="6"/>
  <c r="BI74" i="6"/>
  <c r="BM9" i="6"/>
  <c r="BI46" i="6"/>
  <c r="BI67" i="6"/>
  <c r="BI10" i="6"/>
  <c r="BI60" i="6"/>
  <c r="BM56" i="6"/>
  <c r="BI52" i="6"/>
  <c r="BN83" i="6"/>
  <c r="BN15" i="6"/>
  <c r="BN53" i="6"/>
  <c r="BG74" i="6"/>
  <c r="BG49" i="6"/>
  <c r="BF9" i="6"/>
  <c r="BF68" i="6"/>
  <c r="BI15" i="6"/>
  <c r="BJ22" i="6"/>
  <c r="BN82" i="6"/>
  <c r="BI7" i="6"/>
  <c r="BM7" i="6"/>
  <c r="BN30" i="6"/>
  <c r="BI23" i="6"/>
  <c r="BM23" i="6"/>
  <c r="BN70" i="6"/>
  <c r="BI2" i="6"/>
  <c r="BJ17" i="6"/>
  <c r="BJ48" i="6"/>
  <c r="BG31" i="6"/>
  <c r="BL11" i="6"/>
  <c r="BG39" i="6"/>
  <c r="BG47" i="6"/>
  <c r="BN69" i="6"/>
  <c r="BJ33" i="6"/>
  <c r="BI30" i="6"/>
  <c r="BM30" i="6"/>
  <c r="BJ11" i="6"/>
  <c r="BN11" i="6"/>
  <c r="BI70" i="6"/>
  <c r="BI36" i="6"/>
  <c r="BM36" i="6"/>
  <c r="AX85" i="6"/>
  <c r="BH83" i="6"/>
  <c r="BL9" i="6"/>
  <c r="BJ61" i="6"/>
  <c r="BG17" i="6"/>
  <c r="BN36" i="6"/>
  <c r="BI69" i="6"/>
  <c r="BG8" i="6"/>
  <c r="BF26" i="6"/>
  <c r="BN26" i="6"/>
  <c r="BM25" i="6"/>
  <c r="BL6" i="6"/>
  <c r="BI11" i="6"/>
  <c r="BM11" i="6"/>
  <c r="BN7" i="6"/>
  <c r="BM44" i="6"/>
  <c r="BG6" i="6"/>
  <c r="BJ23" i="6"/>
  <c r="BF40" i="6"/>
  <c r="BN78" i="6"/>
  <c r="BI81" i="6"/>
  <c r="BM81" i="6"/>
  <c r="BL79" i="6"/>
  <c r="BN61" i="6"/>
  <c r="BG82" i="6"/>
  <c r="BF2" i="6"/>
  <c r="BJ2" i="6"/>
  <c r="BN2" i="6"/>
  <c r="BI33" i="6"/>
  <c r="BM33" i="6"/>
  <c r="BN62" i="6"/>
  <c r="BI26" i="6"/>
  <c r="BL31" i="6"/>
  <c r="BJ25" i="6"/>
  <c r="BI78" i="6"/>
  <c r="BM78" i="6"/>
  <c r="BL28" i="6"/>
  <c r="G24" i="4"/>
  <c r="G25" i="4"/>
  <c r="G26" i="4"/>
  <c r="G28" i="4"/>
  <c r="G29" i="4"/>
  <c r="G30" i="4"/>
  <c r="G22" i="4"/>
  <c r="G21" i="4"/>
  <c r="G20" i="4"/>
  <c r="BL29" i="6"/>
  <c r="BG21" i="6"/>
  <c r="BG65" i="6"/>
  <c r="BG59" i="6"/>
  <c r="BG38" i="6"/>
  <c r="BL72" i="6"/>
  <c r="BL83" i="6"/>
  <c r="BG73" i="6"/>
  <c r="BL45" i="6"/>
  <c r="BJ55" i="6"/>
  <c r="BJ77" i="6"/>
  <c r="BK82" i="6"/>
  <c r="BL24" i="6"/>
  <c r="BL17" i="6"/>
  <c r="BL34" i="6"/>
  <c r="BK61" i="6"/>
  <c r="BL7" i="6"/>
  <c r="BL20" i="6"/>
  <c r="BL54" i="6"/>
  <c r="BL74" i="6"/>
  <c r="BK21" i="6"/>
  <c r="BG13" i="6"/>
  <c r="BG9" i="6"/>
  <c r="BG63" i="6"/>
  <c r="BL67" i="6"/>
  <c r="BG29" i="6"/>
  <c r="BG75" i="6"/>
  <c r="BL71" i="6"/>
  <c r="BK71" i="6"/>
  <c r="BK45" i="6"/>
  <c r="BK76" i="6"/>
  <c r="BK5" i="6"/>
  <c r="BK39" i="6"/>
  <c r="BK28" i="6"/>
  <c r="BK6" i="6"/>
  <c r="BK40" i="6"/>
  <c r="BK8" i="6"/>
  <c r="BK52" i="6"/>
  <c r="BJ15" i="6"/>
  <c r="BJ28" i="6"/>
  <c r="BJ50" i="6"/>
  <c r="BJ60" i="6"/>
  <c r="BJ8" i="6"/>
  <c r="BJ13" i="6"/>
  <c r="BJ52" i="6"/>
  <c r="BJ9" i="6"/>
  <c r="BJ80" i="6"/>
  <c r="BJ56" i="6"/>
  <c r="BJ59" i="6"/>
  <c r="BJ16" i="6"/>
  <c r="BJ24" i="6"/>
  <c r="BJ30" i="6"/>
  <c r="BJ35" i="6"/>
  <c r="BJ42" i="6"/>
  <c r="BJ44" i="6"/>
  <c r="BJ62" i="6"/>
  <c r="BJ81" i="6"/>
  <c r="BM40" i="6"/>
  <c r="BM59" i="6"/>
  <c r="BM63" i="6"/>
  <c r="BM75" i="6"/>
  <c r="BM55" i="6"/>
  <c r="BM52" i="6"/>
  <c r="BM65" i="6"/>
  <c r="BM77" i="6"/>
  <c r="BM13" i="6"/>
  <c r="BM39" i="6"/>
  <c r="BM47" i="6"/>
  <c r="BM49" i="6"/>
  <c r="BM66" i="6"/>
  <c r="BM27" i="6"/>
  <c r="BM6" i="6"/>
  <c r="BM31" i="6"/>
  <c r="BM35" i="6"/>
  <c r="BM22" i="6"/>
  <c r="BM71" i="6"/>
  <c r="BM68" i="6"/>
  <c r="BM51" i="6"/>
  <c r="BM15" i="6"/>
  <c r="BM2" i="6"/>
  <c r="BM70" i="6"/>
  <c r="BM69" i="6"/>
  <c r="BM42" i="6"/>
  <c r="BM26" i="6"/>
  <c r="BK16" i="6"/>
  <c r="BJ7" i="6"/>
  <c r="BJ20" i="6"/>
  <c r="BJ36" i="6"/>
  <c r="BJ69" i="6"/>
  <c r="BK53" i="6"/>
  <c r="BK83" i="6"/>
  <c r="BG71" i="6"/>
  <c r="BG80" i="6"/>
  <c r="BG15" i="6"/>
  <c r="BG55" i="6"/>
  <c r="BG14" i="6"/>
  <c r="BG68" i="6"/>
  <c r="BG20" i="6"/>
  <c r="BG77" i="6"/>
  <c r="BG24" i="6"/>
  <c r="BG35" i="6"/>
  <c r="BK58" i="6"/>
  <c r="BK4" i="6"/>
  <c r="BG43" i="6"/>
  <c r="BM24" i="6"/>
  <c r="BM34" i="6"/>
  <c r="BM79" i="6"/>
  <c r="BG52" i="6"/>
  <c r="BM10" i="6"/>
  <c r="BK43" i="6"/>
  <c r="BM58" i="6"/>
  <c r="BM64" i="6"/>
  <c r="BM14" i="6"/>
  <c r="BM38" i="6"/>
  <c r="BG19" i="6"/>
  <c r="BM12" i="6"/>
  <c r="BK18" i="6"/>
  <c r="BM74" i="6"/>
  <c r="BJ32" i="6"/>
  <c r="BJ4" i="6"/>
  <c r="BJ74" i="6"/>
  <c r="BJ73" i="6"/>
  <c r="BJ10" i="6"/>
  <c r="BJ43" i="6"/>
  <c r="BJ83" i="6"/>
  <c r="BF70" i="6"/>
  <c r="BF69" i="6"/>
  <c r="BF11" i="6"/>
  <c r="BF36" i="6"/>
  <c r="BI28" i="6"/>
  <c r="BI16" i="6"/>
  <c r="BI6" i="6"/>
  <c r="BI82" i="6"/>
  <c r="BI66" i="6"/>
  <c r="BI56" i="6"/>
  <c r="BI47" i="6"/>
  <c r="BI53" i="6"/>
  <c r="BI35" i="6"/>
  <c r="BI43" i="6"/>
  <c r="BI3" i="6"/>
  <c r="BI38" i="6"/>
  <c r="BI19" i="6"/>
  <c r="BI54" i="6"/>
  <c r="BI77" i="6"/>
  <c r="BI62" i="6"/>
  <c r="BI25" i="6"/>
  <c r="BI44" i="6"/>
  <c r="BG16" i="6"/>
  <c r="BG40" i="6"/>
  <c r="BG34" i="6"/>
  <c r="BK35" i="6"/>
  <c r="BI42" i="6"/>
  <c r="BJ78" i="6"/>
  <c r="BK24" i="6"/>
  <c r="BG28" i="6"/>
  <c r="BJ26" i="6"/>
  <c r="BK17" i="6"/>
  <c r="BM62" i="6"/>
  <c r="BG53" i="6"/>
  <c r="BK77" i="6"/>
  <c r="BJ29" i="6"/>
  <c r="BG83" i="6"/>
  <c r="BJ70" i="6"/>
  <c r="BJ82" i="6"/>
  <c r="BM3" i="6"/>
  <c r="BG76" i="6"/>
  <c r="BK64" i="6"/>
  <c r="BM41" i="6"/>
  <c r="BI27" i="6"/>
  <c r="BG32" i="6"/>
  <c r="BM21" i="6"/>
  <c r="BM16" i="6"/>
  <c r="BM20" i="6"/>
  <c r="BG79" i="6"/>
  <c r="BI22" i="6"/>
  <c r="BI55" i="6"/>
  <c r="BI50" i="6"/>
  <c r="BG58" i="6"/>
  <c r="BI41" i="6"/>
  <c r="BM67" i="6"/>
  <c r="BI71" i="6"/>
  <c r="BK48" i="6"/>
  <c r="BI20" i="6"/>
  <c r="BJ21" i="6"/>
  <c r="BI58" i="6"/>
  <c r="BI64" i="6"/>
  <c r="BI14" i="6"/>
  <c r="BM80" i="6"/>
  <c r="BM50" i="6"/>
  <c r="BM32" i="6"/>
  <c r="BI39" i="6"/>
  <c r="BM54" i="6"/>
  <c r="BM46" i="6"/>
  <c r="BI8" i="6"/>
  <c r="BI29" i="6"/>
  <c r="BI31" i="6"/>
  <c r="BJ75" i="6"/>
  <c r="BJ31" i="6"/>
  <c r="BJ65" i="6"/>
  <c r="BJ39" i="6"/>
  <c r="BJ51" i="6"/>
  <c r="BJ38" i="6"/>
  <c r="BJ79" i="6"/>
  <c r="BI59" i="6"/>
  <c r="BM5" i="6"/>
  <c r="BL73" i="6"/>
  <c r="BL51" i="6"/>
  <c r="BL8" i="6"/>
  <c r="BF32" i="6"/>
  <c r="BF50" i="6"/>
  <c r="BF80" i="6"/>
  <c r="BF18" i="6"/>
  <c r="BF63" i="6"/>
  <c r="BF37" i="6"/>
  <c r="BF4" i="6"/>
  <c r="BF14" i="6"/>
  <c r="BF49" i="6"/>
  <c r="BF46" i="6"/>
  <c r="BF67" i="6"/>
  <c r="BF41" i="6"/>
  <c r="BF56" i="6"/>
  <c r="BF59" i="6"/>
  <c r="BF6" i="6"/>
  <c r="BF73" i="6"/>
  <c r="BF20" i="6"/>
  <c r="BF61" i="6"/>
  <c r="BF27" i="6"/>
  <c r="BF21" i="6"/>
  <c r="BF28" i="6"/>
  <c r="BF65" i="6"/>
  <c r="BF47" i="6"/>
  <c r="BF48" i="6"/>
  <c r="BF24" i="6"/>
  <c r="BF71" i="6"/>
  <c r="BF72" i="6"/>
  <c r="BF42" i="6"/>
  <c r="BF44" i="6"/>
  <c r="BF23" i="6"/>
  <c r="BF25" i="6"/>
  <c r="BF81" i="6"/>
  <c r="BF43" i="6"/>
  <c r="BF3" i="6"/>
  <c r="BF38" i="6"/>
  <c r="BF12" i="6"/>
  <c r="BF75" i="6"/>
  <c r="BF76" i="6"/>
  <c r="BF53" i="6"/>
  <c r="BF64" i="6"/>
  <c r="BF83" i="6"/>
  <c r="BF13" i="6"/>
  <c r="BF16" i="6"/>
  <c r="BF79" i="6"/>
  <c r="BF45" i="6"/>
  <c r="BF74" i="6"/>
  <c r="BF17" i="6"/>
  <c r="BF35" i="6"/>
  <c r="BF33" i="6"/>
  <c r="BF58" i="6"/>
  <c r="BF22" i="6"/>
  <c r="BF66" i="6"/>
  <c r="BF10" i="6"/>
  <c r="BF51" i="6"/>
  <c r="BF60" i="6"/>
  <c r="BF54" i="6"/>
  <c r="BF55" i="6"/>
  <c r="BF62" i="6"/>
  <c r="BF7" i="6"/>
  <c r="BF30" i="6"/>
  <c r="BF19" i="6"/>
  <c r="BF29" i="6"/>
  <c r="BF5" i="6"/>
  <c r="BF39" i="6"/>
  <c r="BF31" i="6"/>
  <c r="BF78" i="6"/>
  <c r="BF34" i="6"/>
  <c r="BF82" i="6"/>
  <c r="BF15" i="6"/>
  <c r="BF77" i="6"/>
  <c r="BF57" i="6"/>
  <c r="BN81" i="6"/>
  <c r="BN25" i="6"/>
  <c r="BN23" i="6"/>
  <c r="BN44" i="6"/>
  <c r="BL36" i="6"/>
  <c r="BN42" i="6"/>
  <c r="BN31" i="6"/>
  <c r="BL2" i="6"/>
  <c r="BN6" i="6"/>
  <c r="BN8" i="6"/>
  <c r="BN24" i="6"/>
  <c r="BL57" i="6"/>
  <c r="BL61" i="6"/>
  <c r="BL56" i="6"/>
  <c r="BL10" i="6"/>
  <c r="BL46" i="6"/>
  <c r="BN21" i="6"/>
  <c r="BN39" i="6"/>
  <c r="BN64" i="6"/>
  <c r="BN52" i="6"/>
  <c r="BG56" i="6"/>
  <c r="BG54" i="6"/>
  <c r="BG41" i="6"/>
  <c r="BG60" i="6"/>
  <c r="BG51" i="6"/>
  <c r="BG10" i="6"/>
  <c r="BG67" i="6"/>
  <c r="BN19" i="6"/>
  <c r="BG72" i="6"/>
  <c r="BG46" i="6"/>
  <c r="BG66" i="6"/>
  <c r="BN9" i="6"/>
  <c r="BK55" i="6"/>
  <c r="BK32" i="6"/>
  <c r="BK74" i="6"/>
  <c r="BG45" i="6"/>
  <c r="BN55" i="6"/>
  <c r="BN75" i="6"/>
  <c r="BN12" i="6"/>
  <c r="BN38" i="6"/>
  <c r="BN3" i="6"/>
  <c r="BN43" i="6"/>
  <c r="BL48" i="6"/>
  <c r="BL21" i="6"/>
  <c r="BN40" i="6"/>
  <c r="BL25" i="6"/>
  <c r="BL16" i="6"/>
  <c r="BN34" i="6"/>
  <c r="BL62" i="6"/>
  <c r="BL82" i="6"/>
  <c r="BL35" i="6"/>
  <c r="BN33" i="6"/>
  <c r="BN35" i="6"/>
  <c r="BN20" i="6"/>
  <c r="BN79" i="6"/>
  <c r="BL40" i="6"/>
  <c r="BL58" i="6"/>
  <c r="BK80" i="6"/>
  <c r="BK75" i="6"/>
  <c r="BN16" i="6"/>
  <c r="BG22" i="6"/>
  <c r="BL41" i="6"/>
  <c r="BL19" i="6"/>
  <c r="BN48" i="6"/>
  <c r="BN73" i="6"/>
  <c r="BN77" i="6"/>
  <c r="BN56" i="6"/>
  <c r="BN54" i="6"/>
  <c r="BN41" i="6"/>
  <c r="BN60" i="6"/>
  <c r="BN51" i="6"/>
  <c r="BN10" i="6"/>
  <c r="BN67" i="6"/>
  <c r="BN46" i="6"/>
  <c r="BN66" i="6"/>
  <c r="BN68" i="6"/>
  <c r="BK59" i="6"/>
  <c r="BK57" i="6"/>
  <c r="BG3" i="6"/>
  <c r="BJ5" i="6"/>
  <c r="BJ66" i="6"/>
  <c r="BJ45" i="6"/>
  <c r="BJ37" i="6"/>
  <c r="BJ18" i="6"/>
  <c r="BJ46" i="6"/>
  <c r="BJ14" i="6"/>
  <c r="BJ57" i="6"/>
  <c r="BJ58" i="6"/>
  <c r="BJ27" i="6"/>
  <c r="BJ54" i="6"/>
  <c r="BJ63" i="6"/>
  <c r="BJ40" i="6"/>
  <c r="BN17" i="6"/>
  <c r="BN4" i="6"/>
  <c r="BN37" i="6"/>
  <c r="BN63" i="6"/>
  <c r="BN18" i="6"/>
  <c r="BN80" i="6"/>
  <c r="BN50" i="6"/>
  <c r="BN47" i="6"/>
  <c r="BN59" i="6"/>
  <c r="BN49" i="6"/>
  <c r="BN74" i="6"/>
  <c r="BN22" i="6"/>
  <c r="BN76" i="6"/>
  <c r="BN5" i="6"/>
  <c r="BN71" i="6"/>
  <c r="BN45" i="6"/>
  <c r="BH7" i="6"/>
  <c r="BH62" i="6"/>
  <c r="BH9" i="6"/>
  <c r="BH79" i="6"/>
  <c r="BH16" i="6"/>
  <c r="BH82" i="6"/>
  <c r="BH21" i="6"/>
  <c r="BH70" i="6"/>
  <c r="BH35" i="6"/>
  <c r="BH25" i="6"/>
  <c r="BH42" i="6"/>
  <c r="BH34" i="6"/>
  <c r="BH28" i="6"/>
  <c r="BK34" i="6"/>
  <c r="BH29" i="6"/>
  <c r="BH24" i="6"/>
  <c r="BL44" i="6"/>
  <c r="BL69" i="6"/>
  <c r="BL23" i="6"/>
  <c r="BL47" i="6"/>
  <c r="BL39" i="6"/>
  <c r="BL13" i="6"/>
  <c r="BL77" i="6"/>
  <c r="BL65" i="6"/>
  <c r="BL52" i="6"/>
  <c r="BL70" i="6"/>
  <c r="BL30" i="6"/>
  <c r="BL42" i="6"/>
  <c r="BL22" i="6"/>
  <c r="BL59" i="6"/>
  <c r="BL49" i="6"/>
  <c r="BL15" i="6"/>
  <c r="BL53" i="6"/>
  <c r="BL18" i="6"/>
  <c r="BL4" i="6"/>
  <c r="BL38" i="6"/>
  <c r="BL55" i="6"/>
  <c r="BL80" i="6"/>
  <c r="BL37" i="6"/>
  <c r="BL3" i="6"/>
  <c r="BL75" i="6"/>
  <c r="BL50" i="6"/>
  <c r="BL63" i="6"/>
  <c r="BL43" i="6"/>
  <c r="BL12" i="6"/>
  <c r="BL32" i="6"/>
  <c r="BL76" i="6"/>
  <c r="BL5" i="6"/>
  <c r="BH69" i="6"/>
  <c r="BL81" i="6"/>
  <c r="BL26" i="6"/>
  <c r="BH17" i="6"/>
  <c r="BK47" i="6"/>
  <c r="BK13" i="6"/>
  <c r="BK65" i="6"/>
  <c r="BK20" i="6"/>
  <c r="BK31" i="6"/>
  <c r="BL33" i="6"/>
  <c r="BG11" i="6"/>
  <c r="BG30" i="6"/>
  <c r="BG7" i="6"/>
  <c r="BG36" i="6"/>
  <c r="BG70" i="6"/>
  <c r="BG62" i="6"/>
  <c r="BG78" i="6"/>
  <c r="BG23" i="6"/>
  <c r="BG2" i="6"/>
  <c r="BG61" i="6"/>
  <c r="BG25" i="6"/>
  <c r="BG44" i="6"/>
  <c r="BG33" i="6"/>
  <c r="BG69" i="6"/>
  <c r="BG42" i="6"/>
  <c r="BG26" i="6"/>
  <c r="BG81" i="6"/>
  <c r="BK73" i="6"/>
  <c r="BK38" i="6"/>
  <c r="BG37" i="6"/>
  <c r="BG50" i="6"/>
  <c r="BG12" i="6"/>
  <c r="BK79" i="6"/>
  <c r="BH40" i="6"/>
  <c r="BH53" i="6"/>
  <c r="BL64" i="6"/>
  <c r="BH15" i="6"/>
  <c r="BG57" i="6"/>
  <c r="BG18" i="6"/>
  <c r="BK3" i="6"/>
  <c r="BK50" i="6"/>
  <c r="BL78" i="6"/>
  <c r="BG48" i="6"/>
  <c r="BL60" i="6"/>
  <c r="BL27" i="6"/>
  <c r="BL66" i="6"/>
  <c r="BK29" i="6"/>
  <c r="BH8" i="6"/>
  <c r="BG27" i="6"/>
  <c r="BG5" i="6"/>
  <c r="BK49" i="6"/>
  <c r="BK14" i="6"/>
  <c r="BG4" i="6"/>
  <c r="BK37" i="6"/>
  <c r="BK63" i="6"/>
  <c r="BH30" i="6"/>
  <c r="BH2" i="6"/>
  <c r="BH11" i="6"/>
  <c r="BH47" i="6"/>
  <c r="BH39" i="6"/>
  <c r="BH13" i="6"/>
  <c r="BH77" i="6"/>
  <c r="BH65" i="6"/>
  <c r="BH52" i="6"/>
  <c r="BH18" i="6"/>
  <c r="BH4" i="6"/>
  <c r="BH38" i="6"/>
  <c r="BH55" i="6"/>
  <c r="BH80" i="6"/>
  <c r="BH37" i="6"/>
  <c r="BH3" i="6"/>
  <c r="BH75" i="6"/>
  <c r="BH50" i="6"/>
  <c r="BH63" i="6"/>
  <c r="BH43" i="6"/>
  <c r="BH12" i="6"/>
  <c r="BH32" i="6"/>
  <c r="BH57" i="6"/>
  <c r="BH14" i="6"/>
  <c r="BH58" i="6"/>
  <c r="BH73" i="6"/>
  <c r="BH64" i="6"/>
  <c r="BH74" i="6"/>
  <c r="BH45" i="6"/>
  <c r="BH36" i="6"/>
  <c r="BH22" i="6"/>
  <c r="BH56" i="6"/>
  <c r="BH54" i="6"/>
  <c r="BH41" i="6"/>
  <c r="BH60" i="6"/>
  <c r="BH51" i="6"/>
  <c r="BH10" i="6"/>
  <c r="BH67" i="6"/>
  <c r="BH27" i="6"/>
  <c r="BH19" i="6"/>
  <c r="BH72" i="6"/>
  <c r="BH46" i="6"/>
  <c r="BH66" i="6"/>
  <c r="BH68" i="6"/>
  <c r="BH76" i="6"/>
  <c r="BH5" i="6"/>
  <c r="BH59" i="6"/>
  <c r="BH49" i="6"/>
  <c r="BH61" i="6"/>
  <c r="BH71" i="6"/>
  <c r="BH23" i="6"/>
  <c r="BH33" i="6"/>
  <c r="BH78" i="6"/>
  <c r="BH6" i="6"/>
  <c r="BH44" i="6"/>
  <c r="BH81" i="6"/>
  <c r="BH26" i="6"/>
  <c r="BH31" i="6"/>
  <c r="BH48" i="6"/>
  <c r="BH20" i="6"/>
  <c r="BK78" i="6"/>
  <c r="BK26" i="6"/>
  <c r="BK33" i="6"/>
  <c r="BK42" i="6"/>
  <c r="BK11" i="6"/>
  <c r="BK81" i="6"/>
  <c r="BK70" i="6"/>
  <c r="BK30" i="6"/>
  <c r="BK25" i="6"/>
  <c r="BK69" i="6"/>
  <c r="BK36" i="6"/>
  <c r="BK44" i="6"/>
  <c r="BK62" i="6"/>
  <c r="BK2" i="6"/>
  <c r="BK56" i="6"/>
  <c r="BK54" i="6"/>
  <c r="BK41" i="6"/>
  <c r="BK60" i="6"/>
  <c r="BK51" i="6"/>
  <c r="BK10" i="6"/>
  <c r="BK67" i="6"/>
  <c r="BK27" i="6"/>
  <c r="BK19" i="6"/>
  <c r="BK72" i="6"/>
  <c r="BK46" i="6"/>
  <c r="BK66" i="6"/>
  <c r="BK68" i="6"/>
  <c r="BK9" i="6"/>
  <c r="BK15" i="6"/>
  <c r="BK7" i="6"/>
  <c r="BK23" i="6"/>
  <c r="BK12" i="6"/>
</calcChain>
</file>

<file path=xl/sharedStrings.xml><?xml version="1.0" encoding="utf-8"?>
<sst xmlns="http://schemas.openxmlformats.org/spreadsheetml/2006/main" count="371" uniqueCount="146">
  <si>
    <t>AgeAudio</t>
  </si>
  <si>
    <t>PTA_St_B</t>
  </si>
  <si>
    <t>SR2_0_runs1_2</t>
  </si>
  <si>
    <t>SR2_45_runs1_2</t>
  </si>
  <si>
    <t>The full data set on which the correlations and multiple regression were based are shown here.</t>
  </si>
  <si>
    <t>Data dictionary is included on the next sheet.</t>
  </si>
  <si>
    <t>R500AC</t>
  </si>
  <si>
    <t>R1000AC</t>
  </si>
  <si>
    <t>R2000AC</t>
  </si>
  <si>
    <t>R4000AC</t>
  </si>
  <si>
    <t>R8000AC</t>
  </si>
  <si>
    <t>L500AC</t>
  </si>
  <si>
    <t>L1000AC</t>
  </si>
  <si>
    <t>L2000AC</t>
  </si>
  <si>
    <t>L4000AC</t>
  </si>
  <si>
    <t>L8000AC</t>
  </si>
  <si>
    <t>PTA_Hf_B</t>
  </si>
  <si>
    <t>MaxAsymm_allfreqs</t>
  </si>
  <si>
    <t>MaxAsymm_2Kandbelow</t>
  </si>
  <si>
    <t>Gender</t>
  </si>
  <si>
    <t>HA User?</t>
  </si>
  <si>
    <t>Male</t>
  </si>
  <si>
    <t>No</t>
  </si>
  <si>
    <t>Yes</t>
  </si>
  <si>
    <t>Female</t>
  </si>
  <si>
    <t>SR2_45_run1</t>
  </si>
  <si>
    <t>SR2_0_run1</t>
  </si>
  <si>
    <t>SR2_45_run2</t>
  </si>
  <si>
    <t>SR2_0_run2</t>
  </si>
  <si>
    <t>SR2_SRM_run1</t>
  </si>
  <si>
    <t>SR2_SRM_run2</t>
  </si>
  <si>
    <t>SR2_SRM_runs1_2</t>
  </si>
  <si>
    <t>SR2_0_run1_pred</t>
  </si>
  <si>
    <t>SR2_0_run2_pred</t>
  </si>
  <si>
    <t>SR2_0_runs1_2_pred</t>
  </si>
  <si>
    <t>SR2_45_run1_pred</t>
  </si>
  <si>
    <t>SR2_45_run2_pred</t>
  </si>
  <si>
    <t>SR2_45_runs1_2_pred</t>
  </si>
  <si>
    <t>SR2_SRM_run1_pred</t>
  </si>
  <si>
    <t>SR2_SRM_run2_pred</t>
  </si>
  <si>
    <t>SR2_SRM_runs1_2_pred</t>
  </si>
  <si>
    <t>Condition</t>
  </si>
  <si>
    <t>Adjusted R2</t>
  </si>
  <si>
    <t>p</t>
  </si>
  <si>
    <t>Constant</t>
  </si>
  <si>
    <t>B (Age)</t>
  </si>
  <si>
    <t>B (PTA)</t>
  </si>
  <si>
    <t>Colocated</t>
  </si>
  <si>
    <t>Separated</t>
  </si>
  <si>
    <t>SRM</t>
  </si>
  <si>
    <t>Age</t>
  </si>
  <si>
    <t>PTA</t>
  </si>
  <si>
    <t>Run</t>
  </si>
  <si>
    <t>Model Error (dB)</t>
  </si>
  <si>
    <t>Average(1,2)</t>
  </si>
  <si>
    <t>Example Predictions</t>
  </si>
  <si>
    <t>SR2_0_run1_error</t>
  </si>
  <si>
    <t>SR2_0_run2_error</t>
  </si>
  <si>
    <t>SR2_0_runs1_2_error</t>
  </si>
  <si>
    <t>SR2_45_run1_error</t>
  </si>
  <si>
    <t>SR2_45_run2_error</t>
  </si>
  <si>
    <t>SR2_45_runs1_2_error</t>
  </si>
  <si>
    <t>SR2_SRM_run1_error</t>
  </si>
  <si>
    <t>SR2_SRM_run2_error</t>
  </si>
  <si>
    <t>SR2_SRM_runs1_2_error</t>
  </si>
  <si>
    <t>SR2_0_run1_Zscore</t>
  </si>
  <si>
    <t>SR2_0_run2_Zscore</t>
  </si>
  <si>
    <t>SR2_0_runs1_2_Zscore</t>
  </si>
  <si>
    <t>SR2_45_run1_Zscore</t>
  </si>
  <si>
    <t>SR2_45_run2_Zscore</t>
  </si>
  <si>
    <t>SR2_45_runs1_2_Zscore</t>
  </si>
  <si>
    <t>SR2_SRM_run1_Zscore</t>
  </si>
  <si>
    <t>SR2_SRM_run2_Zscore</t>
  </si>
  <si>
    <t>SR2_SRM_runs1_2_Zscore</t>
  </si>
  <si>
    <t>stdev</t>
  </si>
  <si>
    <t>Variable</t>
  </si>
  <si>
    <t>Description</t>
  </si>
  <si>
    <t>Age at which most recent audiometric testing was conducted, in years. May vary from age at test on one or more measures by up to 3 years but is usually within one year.</t>
  </si>
  <si>
    <t>Average of the standard pure tone audiometric thresholds from the left and right ears measured with pure tones at the following frequencies: 500, 1000, 2000, 4000 Hz.</t>
  </si>
  <si>
    <t>Average of the high frequency pure tone audiometric thresholds from the left and right ears measured with pure tones at the following frequencies: 1000, 2000, 4000, 8000 Hz.</t>
  </si>
  <si>
    <t>Gender of the participant</t>
  </si>
  <si>
    <t>Yes: participant reports using hearing aids; No: No hearing aid use reported</t>
  </si>
  <si>
    <t>Detection threshold measured at the right ear with 500 Hz pure tones.</t>
  </si>
  <si>
    <t>Detection threshold measured at the right ear with 1000 Hz pure tones.</t>
  </si>
  <si>
    <t>Detection threshold measured at the right ear with 2000 Hz pure tones.</t>
  </si>
  <si>
    <t>Detection threshold measured at the right ear with 8000 Hz pure tones.</t>
  </si>
  <si>
    <t>Detection threshold measured at the right ear with 4000 Hz pure tones.</t>
  </si>
  <si>
    <t>Detection threshold measured at the left ear with 500 Hz pure tones.</t>
  </si>
  <si>
    <t>Detection threshold measured at the left ear with 1000 Hz pure tones.</t>
  </si>
  <si>
    <t>Detection threshold measured at the left ear with 2000 Hz pure tones.</t>
  </si>
  <si>
    <t>Detection threshold measured at the left ear with 4000 Hz pure tones.</t>
  </si>
  <si>
    <t>Detection threshold measured at the left ear with 8000 Hz pure tones.</t>
  </si>
  <si>
    <t>Maximum difference in threshold between the left and right ears for frequencies of 500, 1000, or 2000 Hz</t>
  </si>
  <si>
    <t>Maximum difference in threshold between the left and right ears across all audiometric frequencies</t>
  </si>
  <si>
    <t>Predicted threshold in the colocated condition for the first run, based on the linear regression equation given in the text and the values in Table 3, which is reporoduced with an example in the "Normative Functions Parameters" tab.</t>
  </si>
  <si>
    <t>Predicted threshold in the colocated condition for the second run, based on the linear regression equation given in the text and the values in Table 3, which is reporoduced with an example in the "Normative Functions Parameters" tab.</t>
  </si>
  <si>
    <t>Predicted threshold in the colocated condition for the average of first and second runs, based on the linear regression equation given in the text and the values in Table 3, which is reporoduced with an example in the "Normative Functions Parameters" tab.</t>
  </si>
  <si>
    <t>Predicted threshold in the spatially separated condition for the first run, based on the linear regression equation given in the text and the values in Table 3, which is reporoduced with an example in the "Normative Functions Parameters" tab.</t>
  </si>
  <si>
    <t>Predicted threshold in the spatially separated condition for the second run, based on the linear regression equation given in the text and the values in Table 3, which is reporoduced with an example in the "Normative Functions Parameters" tab.</t>
  </si>
  <si>
    <t>Predicted threshold in the spatially separated condition for the average of first and second runs, based on the linear regression equation given in the text and the values in Table 3, which is reporoduced with an example in the "Normative Functions Parameters" tab.</t>
  </si>
  <si>
    <t>Predicted difference in thresholds between the colocated and separated conditions for the first run, based on the linear regression equation given in the text and the values in Table 3.</t>
  </si>
  <si>
    <t>Predicted difference in thresholds between the colocated and separated conditions for the second run, based on the linear regression equation given in the text and the values in Table 3.</t>
  </si>
  <si>
    <t>Predicted difference in thresholds between the colocated and separated conditions for the average of the first and second runs, based on the linear regression equation given in the text and the values in Table 3.</t>
  </si>
  <si>
    <t>Average observed threshold for the colocated speech on speech masking condition, based on the first run. Scores can be converted to total correct by adding 10 to the value shown.</t>
  </si>
  <si>
    <t>Average observed threshold for the colocated speech on speech masking condition, based on the second run. Scores can be converted to total correct by adding 10 to the value shown.</t>
  </si>
  <si>
    <t>Average observed threshold for the colocated speech on speech masking condition, based on the average of two runs. Scores can be converted to total correct by adding 10 to the value shown.</t>
  </si>
  <si>
    <t>Average observed threshold for the spatially separated speech on speech masking condition, based on the first run. Scores can be converted to total correct by adding 10 to the value shown.</t>
  </si>
  <si>
    <t>Average observed threshold for the spatially separated speech on speech masking condition, based on the second run. Scores can be converted to total correct by adding 10 to the value shown.</t>
  </si>
  <si>
    <t>Average observed threshold for the spatially separated speech on speech masking condition, based on the average of two runs. Scores can be converted to total correct by adding 10 to the value shown.</t>
  </si>
  <si>
    <t>Difference between the average observed thresholds for the colocated and separated speech on speech masking conditions, based on the first run. Also corresponds to the difference in number of correct responses between the two conditions. Positive values indicate more responses, and lower observed thresholds, for the separated conditions.</t>
  </si>
  <si>
    <t>Difference between the average observed thresholds for the colocated and separated speech on speech masking conditions, based on the second run. Also corresponds to the difference in number of correct responses between the two conditions. Positive values indicate more responses, and lower observed thresholds, for the separated conditions.</t>
  </si>
  <si>
    <t>Difference between the average observed thresholds for the colocated and separated speech on speech masking conditions, based on the average of two runs. Also corresponds to the difference in number of correct responses between the two conditions. Positive values indicate more responses, and lower observed thresholds, for the separated conditions.</t>
  </si>
  <si>
    <t>Difference between the observed and predicted thresholds in the colocated condition for the first run.</t>
  </si>
  <si>
    <t>Difference between the observed and predicted thresholds in the colocated condition for the second run.</t>
  </si>
  <si>
    <t>Difference between the observed and predicted thresholds in the colocated condition for the average of the first and second runs.</t>
  </si>
  <si>
    <t>Difference between the observed and predicted thresholds in the spatially separated condition for the first run.</t>
  </si>
  <si>
    <t>Difference between the observed and predicted thresholds in the spatially separated condition for the second run.</t>
  </si>
  <si>
    <t>Difference between the observed and predicted thresholds in the spatially separated condition for the average of the first and second runs.</t>
  </si>
  <si>
    <t>Difference between the observed and predicted SRM for the first run.</t>
  </si>
  <si>
    <t>Difference between the observed and predicted SRM for the second run.</t>
  </si>
  <si>
    <t>Difference between the observed and predicted SRMfor the average of the first and second runs.</t>
  </si>
  <si>
    <t>Difference between the observed and predicted thresholds in the colocated condition for the first run divided by the average difference across all participants in that condition.</t>
  </si>
  <si>
    <t>Difference between the observed and predicted thresholds in the colocated condition for the second run</t>
  </si>
  <si>
    <t>Difference between the observed and predicted thresholds in the colocated condition for the average of the first and second runs divided by the average difference across all participants in that condition.</t>
  </si>
  <si>
    <t>Difference between the observed and predicted thresholds in the spatially separated condition for the first run divided by the average difference across all participants in that condition.</t>
  </si>
  <si>
    <t>Difference between the observed and predicted thresholds in the spatially separated condition for the second run divided by the average difference across all participants in that condition.</t>
  </si>
  <si>
    <t>Difference between the observed and predicted thresholds in the spatially separated condition for the average of the first and second runs divided by the average difference across all participants in that condition.</t>
  </si>
  <si>
    <t>Difference between the observed and predicted SRM for the first run divided by the average difference across all participants in that condition.</t>
  </si>
  <si>
    <t>Difference between the observed and predicted SRM for the second run divided by the average difference across all participants in that condition.</t>
  </si>
  <si>
    <t>NOTE: For Colocated and Separted Z SCORES, Negative means BETTER than predicted performance. For SRM, Negative means WORSE than predicted performance.</t>
  </si>
  <si>
    <t>Difference between the observed and predicted SRM for the average of the first and second runs divided by the average difference across all participants in that condition.</t>
  </si>
  <si>
    <t>Supplementary Data Set ID Number</t>
  </si>
  <si>
    <t xml:space="preserve">Supplementary Data Set ID </t>
  </si>
  <si>
    <t>Identification number for supplementary data set unrelated to study codes or other identifiable information for the participant, based on ranking by average SRM Z-Score</t>
  </si>
  <si>
    <t>Number of males</t>
  </si>
  <si>
    <t>Number of hearing aid users</t>
  </si>
  <si>
    <t>Difference (days)</t>
  </si>
  <si>
    <t>Difference (Days)</t>
  </si>
  <si>
    <t>Difference in days between the first and second runs. Both colocated and separated were run on each day.</t>
  </si>
  <si>
    <t>SR2_0_diff</t>
  </si>
  <si>
    <t>SR2_45_diff</t>
  </si>
  <si>
    <t>SR2_SRM_diff</t>
  </si>
  <si>
    <t>Difference between the first run and second run estimate of threshold in the colocated condition in dB.</t>
  </si>
  <si>
    <t>Difference between the first run and second run estimate of threshold in the separated condition in dB.</t>
  </si>
  <si>
    <t>Difference between the first run and second run estimate of SRM in dB.</t>
  </si>
  <si>
    <t>Online supplemental material, Jaken &amp; Gallun, "Normative Data for a Rapid, Automated Test of Spatial Release From Masking," AJA, https://doi.org/10.1044/2018_AJA-17-0069</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</si>
</sst>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0000"/>
      <name val="Calibri"/>
      <family val="2"/>
    </font>
    <font>
      <sz val="12"/>
      <color theme="1"/>
      <name val="Cambria"/>
      <family val="1"/>
      <scheme val="major"/>
    </font>
    <font>
      <sz val="11"/>
      <color rgb="FF000000"/>
      <name val="Calibri"/>
      <family val="2"/>
    </font>
    <font>
      <u/>
      <sz val="11"/>
      <color theme="1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0.14999847407452621"/>
        <bgColor rgb="FFC0C0C0"/>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bottom/>
      <diagonal/>
    </border>
    <border>
      <left style="thin">
        <color rgb="FFD0D7E5"/>
      </left>
      <right style="thin">
        <color rgb="FFD0D7E5"/>
      </right>
      <top/>
      <bottom style="thin">
        <color rgb="FFD0D7E5"/>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style="thin">
        <color auto="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21" fillId="0" borderId="0" applyNumberFormat="0" applyFill="0" applyBorder="0" applyAlignment="0" applyProtection="0"/>
  </cellStyleXfs>
  <cellXfs count="46">
    <xf numFmtId="0" fontId="0" fillId="0" borderId="0" xfId="0"/>
    <xf numFmtId="2" fontId="0" fillId="0" borderId="0" xfId="0" applyNumberFormat="1"/>
    <xf numFmtId="0" fontId="0" fillId="0" borderId="0" xfId="0" applyFill="1"/>
    <xf numFmtId="1" fontId="0" fillId="0" borderId="0" xfId="0" applyNumberFormat="1" applyFill="1"/>
    <xf numFmtId="0" fontId="18" fillId="34" borderId="10" xfId="0" applyFont="1" applyFill="1" applyBorder="1" applyAlignment="1" applyProtection="1">
      <alignment horizontal="center" vertical="center" wrapText="1"/>
    </xf>
    <xf numFmtId="0" fontId="16" fillId="33" borderId="10" xfId="0" applyFont="1" applyFill="1" applyBorder="1" applyAlignment="1">
      <alignment horizontal="center" vertical="center" wrapText="1"/>
    </xf>
    <xf numFmtId="0" fontId="0" fillId="0" borderId="0" xfId="0" applyBorder="1"/>
    <xf numFmtId="0" fontId="19" fillId="0" borderId="14" xfId="0" applyFont="1" applyFill="1"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2" fontId="16" fillId="33" borderId="10" xfId="0" applyNumberFormat="1" applyFont="1" applyFill="1" applyBorder="1" applyAlignment="1">
      <alignment horizontal="center" vertical="center" wrapText="1"/>
    </xf>
    <xf numFmtId="2" fontId="0" fillId="0" borderId="0" xfId="0" applyNumberFormat="1"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16" fillId="0" borderId="0" xfId="0" applyFont="1" applyFill="1" applyBorder="1" applyAlignment="1">
      <alignment horizontal="center" vertical="center" wrapText="1"/>
    </xf>
    <xf numFmtId="0" fontId="0" fillId="0" borderId="0" xfId="0" applyAlignment="1">
      <alignment horizontal="center"/>
    </xf>
    <xf numFmtId="0" fontId="0" fillId="0" borderId="0" xfId="0" applyAlignment="1">
      <alignment wrapText="1"/>
    </xf>
    <xf numFmtId="0" fontId="0" fillId="0" borderId="0" xfId="0" applyAlignment="1">
      <alignment vertical="top" wrapText="1"/>
    </xf>
    <xf numFmtId="0" fontId="16" fillId="0" borderId="0" xfId="0" applyFont="1" applyAlignment="1">
      <alignment wrapText="1"/>
    </xf>
    <xf numFmtId="0" fontId="16" fillId="33" borderId="10" xfId="0" applyFont="1" applyFill="1" applyBorder="1" applyAlignment="1">
      <alignment horizontal="center" wrapText="1"/>
    </xf>
    <xf numFmtId="0" fontId="20" fillId="0" borderId="13" xfId="0" applyFont="1" applyFill="1" applyBorder="1" applyAlignment="1" applyProtection="1">
      <alignment vertical="center" wrapText="1"/>
    </xf>
    <xf numFmtId="0" fontId="20" fillId="0" borderId="13" xfId="0" applyFont="1" applyFill="1" applyBorder="1" applyAlignment="1" applyProtection="1">
      <alignment horizontal="right" vertical="center" wrapText="1"/>
    </xf>
    <xf numFmtId="0" fontId="20" fillId="0" borderId="11" xfId="0" applyFont="1" applyFill="1" applyBorder="1" applyAlignment="1" applyProtection="1">
      <alignment vertical="center" wrapText="1"/>
    </xf>
    <xf numFmtId="0" fontId="20" fillId="0" borderId="11" xfId="0" applyFont="1" applyFill="1" applyBorder="1" applyAlignment="1" applyProtection="1">
      <alignment horizontal="right" vertical="center" wrapText="1"/>
    </xf>
    <xf numFmtId="1" fontId="0" fillId="0" borderId="0" xfId="0" applyNumberFormat="1" applyFill="1" applyBorder="1"/>
    <xf numFmtId="0" fontId="20" fillId="0" borderId="12" xfId="0" applyFont="1" applyFill="1" applyBorder="1" applyAlignment="1" applyProtection="1">
      <alignment horizontal="right" vertical="center" wrapText="1"/>
    </xf>
    <xf numFmtId="0" fontId="16" fillId="0" borderId="10" xfId="0" applyFont="1" applyFill="1" applyBorder="1" applyAlignment="1">
      <alignment horizontal="center" vertical="center" wrapText="1"/>
    </xf>
    <xf numFmtId="2" fontId="0" fillId="0" borderId="0" xfId="0" applyNumberFormat="1" applyFill="1"/>
    <xf numFmtId="0" fontId="0" fillId="0" borderId="0" xfId="0" applyFill="1" applyBorder="1"/>
    <xf numFmtId="2" fontId="0" fillId="0" borderId="0" xfId="0" applyNumberFormat="1" applyFill="1" applyBorder="1"/>
    <xf numFmtId="0" fontId="18" fillId="33" borderId="10" xfId="0" applyFont="1" applyFill="1" applyBorder="1" applyAlignment="1" applyProtection="1">
      <alignment horizontal="center" vertical="center" wrapText="1"/>
    </xf>
    <xf numFmtId="0" fontId="16" fillId="33" borderId="30" xfId="0" applyFont="1" applyFill="1" applyBorder="1" applyAlignment="1">
      <alignment horizontal="center" vertical="center" wrapText="1"/>
    </xf>
    <xf numFmtId="0" fontId="16" fillId="33" borderId="0" xfId="0" applyFont="1" applyFill="1" applyAlignment="1">
      <alignment horizontal="center" vertical="center" wrapText="1"/>
    </xf>
    <xf numFmtId="0" fontId="0" fillId="33" borderId="0" xfId="0" applyFill="1"/>
    <xf numFmtId="0" fontId="21" fillId="0" borderId="0" xfId="43" applyFill="1" applyBorder="1" applyAlignment="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style1491245451248" xfId="42"/>
    <cellStyle name="Title" xfId="1" builtinId="15" customBuiltin="1"/>
    <cellStyle name="Total" xfId="17" builtinId="25" customBuiltin="1"/>
    <cellStyle name="Warning Text" xfId="14" builtinId="11" customBuiltin="1"/>
  </cellStyles>
  <dxfs count="4">
    <dxf>
      <fill>
        <patternFill>
          <bgColor rgb="FFFFFF00"/>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_rels/chart2.xml.rels><?xml version="1.0" encoding="UTF-8" standalone="yes"?>
<Relationships xmlns="http://schemas.openxmlformats.org/package/2006/relationships"><Relationship Id="rId1" Type="http://schemas.microsoft.com/office/2011/relationships/chartStyle" Target="style2.xml"/><Relationship Id="rId2" Type="http://schemas.microsoft.com/office/2011/relationships/chartColorStyle" Target="colors2.xml"/></Relationships>
</file>

<file path=xl/charts/_rels/chart3.xml.rels><?xml version="1.0" encoding="UTF-8" standalone="yes"?>
<Relationships xmlns="http://schemas.openxmlformats.org/package/2006/relationships"><Relationship Id="rId1" Type="http://schemas.microsoft.com/office/2011/relationships/chartStyle" Target="style3.xml"/><Relationship Id="rId2" Type="http://schemas.microsoft.com/office/2011/relationships/chartColorStyle" Target="colors3.xml"/></Relationships>
</file>

<file path=xl/charts/_rels/chart4.xml.rels><?xml version="1.0" encoding="UTF-8" standalone="yes"?>
<Relationships xmlns="http://schemas.openxmlformats.org/package/2006/relationships"><Relationship Id="rId1" Type="http://schemas.microsoft.com/office/2011/relationships/chartStyle" Target="style4.xml"/><Relationship Id="rId2" Type="http://schemas.microsoft.com/office/2011/relationships/chartColorStyle" Target="colors4.xml"/></Relationships>
</file>

<file path=xl/charts/_rels/chart5.xml.rels><?xml version="1.0" encoding="UTF-8" standalone="yes"?>
<Relationships xmlns="http://schemas.openxmlformats.org/package/2006/relationships"><Relationship Id="rId1" Type="http://schemas.microsoft.com/office/2011/relationships/chartStyle" Target="style5.xml"/><Relationship Id="rId2" Type="http://schemas.microsoft.com/office/2011/relationships/chartColorStyle" Target="colors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84771272103098"/>
          <c:y val="0.188080570309066"/>
          <c:w val="0.645470942429774"/>
          <c:h val="0.567857821264424"/>
        </c:manualLayout>
      </c:layout>
      <c:scatterChart>
        <c:scatterStyle val="lineMarker"/>
        <c:varyColors val="0"/>
        <c:ser>
          <c:idx val="0"/>
          <c:order val="0"/>
          <c:tx>
            <c:strRef>
              <c:f>'Supplemental Data Set'!$AF$1</c:f>
              <c:strCache>
                <c:ptCount val="1"/>
                <c:pt idx="0">
                  <c:v>SR2_0_diff</c:v>
                </c:pt>
              </c:strCache>
            </c:strRef>
          </c:tx>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202432498705828"/>
                  <c:y val="-0.2291972393346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'Supplemental Data Set'!$AJ$2:$AJ$83</c:f>
              <c:numCache>
                <c:formatCode>General</c:formatCode>
                <c:ptCount val="82"/>
                <c:pt idx="0">
                  <c:v>13.0</c:v>
                </c:pt>
                <c:pt idx="1">
                  <c:v>574.0</c:v>
                </c:pt>
                <c:pt idx="2">
                  <c:v>738.0</c:v>
                </c:pt>
                <c:pt idx="3">
                  <c:v>310.0</c:v>
                </c:pt>
                <c:pt idx="4">
                  <c:v>0.0</c:v>
                </c:pt>
                <c:pt idx="5">
                  <c:v>6.0</c:v>
                </c:pt>
                <c:pt idx="6">
                  <c:v>8.0</c:v>
                </c:pt>
                <c:pt idx="7">
                  <c:v>763.0</c:v>
                </c:pt>
                <c:pt idx="8">
                  <c:v>1004.0</c:v>
                </c:pt>
                <c:pt idx="9">
                  <c:v>0.0</c:v>
                </c:pt>
                <c:pt idx="10">
                  <c:v>18.0</c:v>
                </c:pt>
                <c:pt idx="11">
                  <c:v>79.0</c:v>
                </c:pt>
                <c:pt idx="12">
                  <c:v>0.0</c:v>
                </c:pt>
                <c:pt idx="13">
                  <c:v>609.0</c:v>
                </c:pt>
                <c:pt idx="14">
                  <c:v>0.0</c:v>
                </c:pt>
                <c:pt idx="15">
                  <c:v>36.0</c:v>
                </c:pt>
                <c:pt idx="16">
                  <c:v>576.0</c:v>
                </c:pt>
                <c:pt idx="17">
                  <c:v>543.0</c:v>
                </c:pt>
                <c:pt idx="18">
                  <c:v>0.0</c:v>
                </c:pt>
                <c:pt idx="19">
                  <c:v>9.0</c:v>
                </c:pt>
                <c:pt idx="20">
                  <c:v>6.0</c:v>
                </c:pt>
                <c:pt idx="21">
                  <c:v>46.0</c:v>
                </c:pt>
                <c:pt idx="22">
                  <c:v>29.0</c:v>
                </c:pt>
                <c:pt idx="23">
                  <c:v>0.0</c:v>
                </c:pt>
                <c:pt idx="24">
                  <c:v>3.0</c:v>
                </c:pt>
                <c:pt idx="25">
                  <c:v>642.0</c:v>
                </c:pt>
                <c:pt idx="26">
                  <c:v>0.0</c:v>
                </c:pt>
                <c:pt idx="27">
                  <c:v>0.0</c:v>
                </c:pt>
                <c:pt idx="28">
                  <c:v>0.0</c:v>
                </c:pt>
                <c:pt idx="29">
                  <c:v>0.0</c:v>
                </c:pt>
                <c:pt idx="30">
                  <c:v>481.0</c:v>
                </c:pt>
                <c:pt idx="31">
                  <c:v>95.0</c:v>
                </c:pt>
                <c:pt idx="32">
                  <c:v>0.0</c:v>
                </c:pt>
                <c:pt idx="33">
                  <c:v>6.0</c:v>
                </c:pt>
                <c:pt idx="34">
                  <c:v>1.0</c:v>
                </c:pt>
                <c:pt idx="35">
                  <c:v>168.0</c:v>
                </c:pt>
                <c:pt idx="36">
                  <c:v>927.0</c:v>
                </c:pt>
                <c:pt idx="37">
                  <c:v>467.0</c:v>
                </c:pt>
                <c:pt idx="38">
                  <c:v>46.0</c:v>
                </c:pt>
                <c:pt idx="39">
                  <c:v>21.0</c:v>
                </c:pt>
                <c:pt idx="40">
                  <c:v>324.0</c:v>
                </c:pt>
                <c:pt idx="41">
                  <c:v>970.0</c:v>
                </c:pt>
                <c:pt idx="42">
                  <c:v>38.0</c:v>
                </c:pt>
                <c:pt idx="43">
                  <c:v>963.0</c:v>
                </c:pt>
                <c:pt idx="44">
                  <c:v>573.0</c:v>
                </c:pt>
                <c:pt idx="45">
                  <c:v>0.0</c:v>
                </c:pt>
                <c:pt idx="46">
                  <c:v>21.0</c:v>
                </c:pt>
                <c:pt idx="47">
                  <c:v>275.0</c:v>
                </c:pt>
                <c:pt idx="48">
                  <c:v>847.0</c:v>
                </c:pt>
                <c:pt idx="49">
                  <c:v>10.0</c:v>
                </c:pt>
                <c:pt idx="50">
                  <c:v>434.0</c:v>
                </c:pt>
                <c:pt idx="51">
                  <c:v>649.0</c:v>
                </c:pt>
                <c:pt idx="52">
                  <c:v>496.0</c:v>
                </c:pt>
                <c:pt idx="53">
                  <c:v>894.0</c:v>
                </c:pt>
                <c:pt idx="54">
                  <c:v>434.0</c:v>
                </c:pt>
                <c:pt idx="55">
                  <c:v>20.0</c:v>
                </c:pt>
                <c:pt idx="56">
                  <c:v>426.0</c:v>
                </c:pt>
                <c:pt idx="57">
                  <c:v>305.0</c:v>
                </c:pt>
                <c:pt idx="58">
                  <c:v>890.0</c:v>
                </c:pt>
                <c:pt idx="59">
                  <c:v>6.0</c:v>
                </c:pt>
                <c:pt idx="60">
                  <c:v>14.0</c:v>
                </c:pt>
                <c:pt idx="61">
                  <c:v>287.0</c:v>
                </c:pt>
                <c:pt idx="62">
                  <c:v>365.0</c:v>
                </c:pt>
                <c:pt idx="63">
                  <c:v>738.0</c:v>
                </c:pt>
                <c:pt idx="64">
                  <c:v>650.0</c:v>
                </c:pt>
                <c:pt idx="65">
                  <c:v>540.0</c:v>
                </c:pt>
                <c:pt idx="66">
                  <c:v>756.0</c:v>
                </c:pt>
                <c:pt idx="67">
                  <c:v>7.0</c:v>
                </c:pt>
                <c:pt idx="68">
                  <c:v>0.0</c:v>
                </c:pt>
                <c:pt idx="69">
                  <c:v>252.0</c:v>
                </c:pt>
                <c:pt idx="70">
                  <c:v>501.0</c:v>
                </c:pt>
                <c:pt idx="71">
                  <c:v>16.0</c:v>
                </c:pt>
                <c:pt idx="72">
                  <c:v>496.0</c:v>
                </c:pt>
                <c:pt idx="73">
                  <c:v>658.0</c:v>
                </c:pt>
                <c:pt idx="74">
                  <c:v>785.0</c:v>
                </c:pt>
                <c:pt idx="75">
                  <c:v>804.0</c:v>
                </c:pt>
                <c:pt idx="76">
                  <c:v>0.0</c:v>
                </c:pt>
                <c:pt idx="77">
                  <c:v>0.0</c:v>
                </c:pt>
                <c:pt idx="78">
                  <c:v>828.0</c:v>
                </c:pt>
                <c:pt idx="79">
                  <c:v>0.0</c:v>
                </c:pt>
                <c:pt idx="80">
                  <c:v>24.0</c:v>
                </c:pt>
                <c:pt idx="81">
                  <c:v>10.0</c:v>
                </c:pt>
              </c:numCache>
            </c:numRef>
          </c:xVal>
          <c:yVal>
            <c:numRef>
              <c:f>'Supplemental Data Set'!$AF$2:$AF$83</c:f>
              <c:numCache>
                <c:formatCode>General</c:formatCode>
                <c:ptCount val="82"/>
                <c:pt idx="0" formatCode="0.00">
                  <c:v>1.0</c:v>
                </c:pt>
                <c:pt idx="1">
                  <c:v>-3.0</c:v>
                </c:pt>
                <c:pt idx="2">
                  <c:v>-4.0</c:v>
                </c:pt>
                <c:pt idx="3">
                  <c:v>-2.0</c:v>
                </c:pt>
                <c:pt idx="4">
                  <c:v>2.0</c:v>
                </c:pt>
                <c:pt idx="5">
                  <c:v>1.0</c:v>
                </c:pt>
                <c:pt idx="6">
                  <c:v>-1.0</c:v>
                </c:pt>
                <c:pt idx="7">
                  <c:v>-3.0</c:v>
                </c:pt>
                <c:pt idx="8">
                  <c:v>-3.0</c:v>
                </c:pt>
                <c:pt idx="9">
                  <c:v>1.0</c:v>
                </c:pt>
                <c:pt idx="10">
                  <c:v>0.0</c:v>
                </c:pt>
                <c:pt idx="11">
                  <c:v>1.0</c:v>
                </c:pt>
                <c:pt idx="12">
                  <c:v>-1.0</c:v>
                </c:pt>
                <c:pt idx="13">
                  <c:v>-1.0</c:v>
                </c:pt>
                <c:pt idx="14">
                  <c:v>1.0</c:v>
                </c:pt>
                <c:pt idx="15">
                  <c:v>0.0</c:v>
                </c:pt>
                <c:pt idx="16">
                  <c:v>-1.0</c:v>
                </c:pt>
                <c:pt idx="17">
                  <c:v>1.0</c:v>
                </c:pt>
                <c:pt idx="18">
                  <c:v>-3.0</c:v>
                </c:pt>
                <c:pt idx="19">
                  <c:v>2.0</c:v>
                </c:pt>
                <c:pt idx="20">
                  <c:v>0.0</c:v>
                </c:pt>
                <c:pt idx="21">
                  <c:v>0.0</c:v>
                </c:pt>
                <c:pt idx="22">
                  <c:v>0.0</c:v>
                </c:pt>
                <c:pt idx="23">
                  <c:v>-5.0</c:v>
                </c:pt>
                <c:pt idx="24">
                  <c:v>0.0</c:v>
                </c:pt>
                <c:pt idx="25">
                  <c:v>-1.0</c:v>
                </c:pt>
                <c:pt idx="26">
                  <c:v>-2.0</c:v>
                </c:pt>
                <c:pt idx="27">
                  <c:v>-1.0</c:v>
                </c:pt>
                <c:pt idx="28">
                  <c:v>2.0</c:v>
                </c:pt>
                <c:pt idx="29">
                  <c:v>-3.0</c:v>
                </c:pt>
                <c:pt idx="30">
                  <c:v>-2.0</c:v>
                </c:pt>
                <c:pt idx="31">
                  <c:v>-6.0</c:v>
                </c:pt>
                <c:pt idx="32">
                  <c:v>0.0</c:v>
                </c:pt>
                <c:pt idx="33">
                  <c:v>2.0</c:v>
                </c:pt>
                <c:pt idx="34">
                  <c:v>-1.0</c:v>
                </c:pt>
                <c:pt idx="35">
                  <c:v>0.0</c:v>
                </c:pt>
                <c:pt idx="36">
                  <c:v>-2.0</c:v>
                </c:pt>
                <c:pt idx="37">
                  <c:v>-7.0</c:v>
                </c:pt>
                <c:pt idx="38">
                  <c:v>-1.0</c:v>
                </c:pt>
                <c:pt idx="39">
                  <c:v>2.0</c:v>
                </c:pt>
                <c:pt idx="40">
                  <c:v>1.0</c:v>
                </c:pt>
                <c:pt idx="41">
                  <c:v>-6.0</c:v>
                </c:pt>
                <c:pt idx="42">
                  <c:v>3.0</c:v>
                </c:pt>
                <c:pt idx="43">
                  <c:v>-2.0</c:v>
                </c:pt>
                <c:pt idx="44">
                  <c:v>2.0</c:v>
                </c:pt>
                <c:pt idx="45">
                  <c:v>-1.0</c:v>
                </c:pt>
                <c:pt idx="46">
                  <c:v>-1.0</c:v>
                </c:pt>
                <c:pt idx="47">
                  <c:v>-1.0</c:v>
                </c:pt>
                <c:pt idx="48">
                  <c:v>-7.0</c:v>
                </c:pt>
                <c:pt idx="49">
                  <c:v>-3.0</c:v>
                </c:pt>
                <c:pt idx="50">
                  <c:v>2.0</c:v>
                </c:pt>
                <c:pt idx="51">
                  <c:v>0.0</c:v>
                </c:pt>
                <c:pt idx="52">
                  <c:v>3.0</c:v>
                </c:pt>
                <c:pt idx="53">
                  <c:v>1.0</c:v>
                </c:pt>
                <c:pt idx="54">
                  <c:v>-3.0</c:v>
                </c:pt>
                <c:pt idx="55">
                  <c:v>4.0</c:v>
                </c:pt>
                <c:pt idx="56">
                  <c:v>-2.0</c:v>
                </c:pt>
                <c:pt idx="57">
                  <c:v>0.0</c:v>
                </c:pt>
                <c:pt idx="58">
                  <c:v>-2.0</c:v>
                </c:pt>
                <c:pt idx="59">
                  <c:v>2.0</c:v>
                </c:pt>
                <c:pt idx="60">
                  <c:v>2.0</c:v>
                </c:pt>
                <c:pt idx="61">
                  <c:v>-3.0</c:v>
                </c:pt>
                <c:pt idx="62">
                  <c:v>-4.0</c:v>
                </c:pt>
                <c:pt idx="63">
                  <c:v>-3.0</c:v>
                </c:pt>
                <c:pt idx="64">
                  <c:v>-3.0</c:v>
                </c:pt>
                <c:pt idx="65">
                  <c:v>2.0</c:v>
                </c:pt>
                <c:pt idx="66">
                  <c:v>0.0</c:v>
                </c:pt>
                <c:pt idx="67">
                  <c:v>-3.0</c:v>
                </c:pt>
                <c:pt idx="68">
                  <c:v>-2.0</c:v>
                </c:pt>
                <c:pt idx="69">
                  <c:v>1.0</c:v>
                </c:pt>
                <c:pt idx="70">
                  <c:v>0.0</c:v>
                </c:pt>
                <c:pt idx="71">
                  <c:v>2.0</c:v>
                </c:pt>
                <c:pt idx="72">
                  <c:v>-4.0</c:v>
                </c:pt>
                <c:pt idx="73">
                  <c:v>0.0</c:v>
                </c:pt>
                <c:pt idx="74">
                  <c:v>1.0</c:v>
                </c:pt>
                <c:pt idx="75">
                  <c:v>0.0</c:v>
                </c:pt>
                <c:pt idx="76">
                  <c:v>2.0</c:v>
                </c:pt>
                <c:pt idx="77">
                  <c:v>0.0</c:v>
                </c:pt>
                <c:pt idx="78">
                  <c:v>-1.0</c:v>
                </c:pt>
                <c:pt idx="79">
                  <c:v>-4.0</c:v>
                </c:pt>
                <c:pt idx="80">
                  <c:v>-3.0</c:v>
                </c:pt>
                <c:pt idx="81">
                  <c:v>4.0</c:v>
                </c:pt>
              </c:numCache>
            </c:numRef>
          </c:yVal>
          <c:smooth val="0"/>
        </c:ser>
        <c:dLbls>
          <c:showLegendKey val="0"/>
          <c:showVal val="0"/>
          <c:showCatName val="0"/>
          <c:showSerName val="0"/>
          <c:showPercent val="0"/>
          <c:showBubbleSize val="0"/>
        </c:dLbls>
        <c:axId val="2123537656"/>
        <c:axId val="2123544616"/>
      </c:scatterChart>
      <c:valAx>
        <c:axId val="2123537656"/>
        <c:scaling>
          <c:orientation val="minMax"/>
          <c:min val="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Difference</a:t>
                </a:r>
                <a:r>
                  <a:rPr lang="en-US" baseline="0"/>
                  <a:t> (days)</a:t>
                </a:r>
                <a:endParaRPr lang="en-US"/>
              </a:p>
            </c:rich>
          </c:tx>
          <c:layout>
            <c:manualLayout>
              <c:xMode val="edge"/>
              <c:yMode val="edge"/>
              <c:x val="0.429329119327212"/>
              <c:y val="0.828064126248668"/>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3544616"/>
        <c:crossesAt val="-15.0"/>
        <c:crossBetween val="midCat"/>
        <c:minorUnit val="25.0"/>
      </c:valAx>
      <c:valAx>
        <c:axId val="2123544616"/>
        <c:scaling>
          <c:orientation val="minMax"/>
          <c:max val="20.0"/>
          <c:min val="-2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Day -</a:t>
                </a:r>
                <a:r>
                  <a:rPr lang="en-US" baseline="0"/>
                  <a:t> Day 1 </a:t>
                </a:r>
                <a:r>
                  <a:rPr lang="en-US"/>
                  <a:t>(dB)</a:t>
                </a:r>
              </a:p>
            </c:rich>
          </c:tx>
          <c:overlay val="0"/>
          <c:spPr>
            <a:noFill/>
            <a:ln>
              <a:noFill/>
            </a:ln>
            <a:effectLst/>
          </c:sp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3537656"/>
        <c:crossesAt val="-50.0"/>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84771272103098"/>
          <c:y val="0.188080570309066"/>
          <c:w val="0.645470942429774"/>
          <c:h val="0.567857821264424"/>
        </c:manualLayout>
      </c:layout>
      <c:scatterChart>
        <c:scatterStyle val="lineMarker"/>
        <c:varyColors val="0"/>
        <c:ser>
          <c:idx val="0"/>
          <c:order val="0"/>
          <c:tx>
            <c:strRef>
              <c:f>'Supplemental Data Set'!$AG$1</c:f>
              <c:strCache>
                <c:ptCount val="1"/>
                <c:pt idx="0">
                  <c:v>SR2_45_diff</c:v>
                </c:pt>
              </c:strCache>
            </c:strRef>
          </c:tx>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258925973353677"/>
                  <c:y val="0.18048939237055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'Supplemental Data Set'!$AJ$2:$AJ$83</c:f>
              <c:numCache>
                <c:formatCode>General</c:formatCode>
                <c:ptCount val="82"/>
                <c:pt idx="0">
                  <c:v>13.0</c:v>
                </c:pt>
                <c:pt idx="1">
                  <c:v>574.0</c:v>
                </c:pt>
                <c:pt idx="2">
                  <c:v>738.0</c:v>
                </c:pt>
                <c:pt idx="3">
                  <c:v>310.0</c:v>
                </c:pt>
                <c:pt idx="4">
                  <c:v>0.0</c:v>
                </c:pt>
                <c:pt idx="5">
                  <c:v>6.0</c:v>
                </c:pt>
                <c:pt idx="6">
                  <c:v>8.0</c:v>
                </c:pt>
                <c:pt idx="7">
                  <c:v>763.0</c:v>
                </c:pt>
                <c:pt idx="8">
                  <c:v>1004.0</c:v>
                </c:pt>
                <c:pt idx="9">
                  <c:v>0.0</c:v>
                </c:pt>
                <c:pt idx="10">
                  <c:v>18.0</c:v>
                </c:pt>
                <c:pt idx="11">
                  <c:v>79.0</c:v>
                </c:pt>
                <c:pt idx="12">
                  <c:v>0.0</c:v>
                </c:pt>
                <c:pt idx="13">
                  <c:v>609.0</c:v>
                </c:pt>
                <c:pt idx="14">
                  <c:v>0.0</c:v>
                </c:pt>
                <c:pt idx="15">
                  <c:v>36.0</c:v>
                </c:pt>
                <c:pt idx="16">
                  <c:v>576.0</c:v>
                </c:pt>
                <c:pt idx="17">
                  <c:v>543.0</c:v>
                </c:pt>
                <c:pt idx="18">
                  <c:v>0.0</c:v>
                </c:pt>
                <c:pt idx="19">
                  <c:v>9.0</c:v>
                </c:pt>
                <c:pt idx="20">
                  <c:v>6.0</c:v>
                </c:pt>
                <c:pt idx="21">
                  <c:v>46.0</c:v>
                </c:pt>
                <c:pt idx="22">
                  <c:v>29.0</c:v>
                </c:pt>
                <c:pt idx="23">
                  <c:v>0.0</c:v>
                </c:pt>
                <c:pt idx="24">
                  <c:v>3.0</c:v>
                </c:pt>
                <c:pt idx="25">
                  <c:v>642.0</c:v>
                </c:pt>
                <c:pt idx="26">
                  <c:v>0.0</c:v>
                </c:pt>
                <c:pt idx="27">
                  <c:v>0.0</c:v>
                </c:pt>
                <c:pt idx="28">
                  <c:v>0.0</c:v>
                </c:pt>
                <c:pt idx="29">
                  <c:v>0.0</c:v>
                </c:pt>
                <c:pt idx="30">
                  <c:v>481.0</c:v>
                </c:pt>
                <c:pt idx="31">
                  <c:v>95.0</c:v>
                </c:pt>
                <c:pt idx="32">
                  <c:v>0.0</c:v>
                </c:pt>
                <c:pt idx="33">
                  <c:v>6.0</c:v>
                </c:pt>
                <c:pt idx="34">
                  <c:v>1.0</c:v>
                </c:pt>
                <c:pt idx="35">
                  <c:v>168.0</c:v>
                </c:pt>
                <c:pt idx="36">
                  <c:v>927.0</c:v>
                </c:pt>
                <c:pt idx="37">
                  <c:v>467.0</c:v>
                </c:pt>
                <c:pt idx="38">
                  <c:v>46.0</c:v>
                </c:pt>
                <c:pt idx="39">
                  <c:v>21.0</c:v>
                </c:pt>
                <c:pt idx="40">
                  <c:v>324.0</c:v>
                </c:pt>
                <c:pt idx="41">
                  <c:v>970.0</c:v>
                </c:pt>
                <c:pt idx="42">
                  <c:v>38.0</c:v>
                </c:pt>
                <c:pt idx="43">
                  <c:v>963.0</c:v>
                </c:pt>
                <c:pt idx="44">
                  <c:v>573.0</c:v>
                </c:pt>
                <c:pt idx="45">
                  <c:v>0.0</c:v>
                </c:pt>
                <c:pt idx="46">
                  <c:v>21.0</c:v>
                </c:pt>
                <c:pt idx="47">
                  <c:v>275.0</c:v>
                </c:pt>
                <c:pt idx="48">
                  <c:v>847.0</c:v>
                </c:pt>
                <c:pt idx="49">
                  <c:v>10.0</c:v>
                </c:pt>
                <c:pt idx="50">
                  <c:v>434.0</c:v>
                </c:pt>
                <c:pt idx="51">
                  <c:v>649.0</c:v>
                </c:pt>
                <c:pt idx="52">
                  <c:v>496.0</c:v>
                </c:pt>
                <c:pt idx="53">
                  <c:v>894.0</c:v>
                </c:pt>
                <c:pt idx="54">
                  <c:v>434.0</c:v>
                </c:pt>
                <c:pt idx="55">
                  <c:v>20.0</c:v>
                </c:pt>
                <c:pt idx="56">
                  <c:v>426.0</c:v>
                </c:pt>
                <c:pt idx="57">
                  <c:v>305.0</c:v>
                </c:pt>
                <c:pt idx="58">
                  <c:v>890.0</c:v>
                </c:pt>
                <c:pt idx="59">
                  <c:v>6.0</c:v>
                </c:pt>
                <c:pt idx="60">
                  <c:v>14.0</c:v>
                </c:pt>
                <c:pt idx="61">
                  <c:v>287.0</c:v>
                </c:pt>
                <c:pt idx="62">
                  <c:v>365.0</c:v>
                </c:pt>
                <c:pt idx="63">
                  <c:v>738.0</c:v>
                </c:pt>
                <c:pt idx="64">
                  <c:v>650.0</c:v>
                </c:pt>
                <c:pt idx="65">
                  <c:v>540.0</c:v>
                </c:pt>
                <c:pt idx="66">
                  <c:v>756.0</c:v>
                </c:pt>
                <c:pt idx="67">
                  <c:v>7.0</c:v>
                </c:pt>
                <c:pt idx="68">
                  <c:v>0.0</c:v>
                </c:pt>
                <c:pt idx="69">
                  <c:v>252.0</c:v>
                </c:pt>
                <c:pt idx="70">
                  <c:v>501.0</c:v>
                </c:pt>
                <c:pt idx="71">
                  <c:v>16.0</c:v>
                </c:pt>
                <c:pt idx="72">
                  <c:v>496.0</c:v>
                </c:pt>
                <c:pt idx="73">
                  <c:v>658.0</c:v>
                </c:pt>
                <c:pt idx="74">
                  <c:v>785.0</c:v>
                </c:pt>
                <c:pt idx="75">
                  <c:v>804.0</c:v>
                </c:pt>
                <c:pt idx="76">
                  <c:v>0.0</c:v>
                </c:pt>
                <c:pt idx="77">
                  <c:v>0.0</c:v>
                </c:pt>
                <c:pt idx="78">
                  <c:v>828.0</c:v>
                </c:pt>
                <c:pt idx="79">
                  <c:v>0.0</c:v>
                </c:pt>
                <c:pt idx="80">
                  <c:v>24.0</c:v>
                </c:pt>
                <c:pt idx="81">
                  <c:v>10.0</c:v>
                </c:pt>
              </c:numCache>
            </c:numRef>
          </c:xVal>
          <c:yVal>
            <c:numRef>
              <c:f>'Supplemental Data Set'!$AG$2:$AG$83</c:f>
              <c:numCache>
                <c:formatCode>General</c:formatCode>
                <c:ptCount val="82"/>
                <c:pt idx="0">
                  <c:v>-6.0</c:v>
                </c:pt>
                <c:pt idx="1">
                  <c:v>-14.0</c:v>
                </c:pt>
                <c:pt idx="2">
                  <c:v>-2.0</c:v>
                </c:pt>
                <c:pt idx="3">
                  <c:v>-2.0</c:v>
                </c:pt>
                <c:pt idx="4">
                  <c:v>-13.0</c:v>
                </c:pt>
                <c:pt idx="5">
                  <c:v>-1.0</c:v>
                </c:pt>
                <c:pt idx="6">
                  <c:v>2.0</c:v>
                </c:pt>
                <c:pt idx="7">
                  <c:v>-1.0</c:v>
                </c:pt>
                <c:pt idx="8">
                  <c:v>8.0</c:v>
                </c:pt>
                <c:pt idx="9">
                  <c:v>-5.0</c:v>
                </c:pt>
                <c:pt idx="10">
                  <c:v>-6.0</c:v>
                </c:pt>
                <c:pt idx="11">
                  <c:v>-1.0</c:v>
                </c:pt>
                <c:pt idx="12">
                  <c:v>-4.0</c:v>
                </c:pt>
                <c:pt idx="13">
                  <c:v>-3.0</c:v>
                </c:pt>
                <c:pt idx="14">
                  <c:v>2.0</c:v>
                </c:pt>
                <c:pt idx="15">
                  <c:v>-1.0</c:v>
                </c:pt>
                <c:pt idx="16">
                  <c:v>3.0</c:v>
                </c:pt>
                <c:pt idx="17">
                  <c:v>-5.0</c:v>
                </c:pt>
                <c:pt idx="18">
                  <c:v>-6.0</c:v>
                </c:pt>
                <c:pt idx="19">
                  <c:v>-2.0</c:v>
                </c:pt>
                <c:pt idx="20">
                  <c:v>-3.0</c:v>
                </c:pt>
                <c:pt idx="21">
                  <c:v>-6.0</c:v>
                </c:pt>
                <c:pt idx="22">
                  <c:v>0.0</c:v>
                </c:pt>
                <c:pt idx="23">
                  <c:v>-3.0</c:v>
                </c:pt>
                <c:pt idx="24">
                  <c:v>0.0</c:v>
                </c:pt>
                <c:pt idx="25">
                  <c:v>-5.0</c:v>
                </c:pt>
                <c:pt idx="26">
                  <c:v>5.0</c:v>
                </c:pt>
                <c:pt idx="27">
                  <c:v>-1.0</c:v>
                </c:pt>
                <c:pt idx="28">
                  <c:v>-5.0</c:v>
                </c:pt>
                <c:pt idx="29">
                  <c:v>2.0</c:v>
                </c:pt>
                <c:pt idx="30">
                  <c:v>1.0</c:v>
                </c:pt>
                <c:pt idx="31">
                  <c:v>0.0</c:v>
                </c:pt>
                <c:pt idx="32">
                  <c:v>-4.0</c:v>
                </c:pt>
                <c:pt idx="33">
                  <c:v>-1.0</c:v>
                </c:pt>
                <c:pt idx="34">
                  <c:v>-1.0</c:v>
                </c:pt>
                <c:pt idx="35">
                  <c:v>1.0</c:v>
                </c:pt>
                <c:pt idx="36">
                  <c:v>-2.0</c:v>
                </c:pt>
                <c:pt idx="37">
                  <c:v>-2.0</c:v>
                </c:pt>
                <c:pt idx="38">
                  <c:v>-4.0</c:v>
                </c:pt>
                <c:pt idx="39">
                  <c:v>-1.0</c:v>
                </c:pt>
                <c:pt idx="40">
                  <c:v>-6.0</c:v>
                </c:pt>
                <c:pt idx="41">
                  <c:v>1.0</c:v>
                </c:pt>
                <c:pt idx="42">
                  <c:v>0.0</c:v>
                </c:pt>
                <c:pt idx="43">
                  <c:v>-1.0</c:v>
                </c:pt>
                <c:pt idx="44">
                  <c:v>-1.0</c:v>
                </c:pt>
                <c:pt idx="45">
                  <c:v>-1.0</c:v>
                </c:pt>
                <c:pt idx="46">
                  <c:v>0.0</c:v>
                </c:pt>
                <c:pt idx="47">
                  <c:v>4.0</c:v>
                </c:pt>
                <c:pt idx="48">
                  <c:v>0.0</c:v>
                </c:pt>
                <c:pt idx="49">
                  <c:v>0.0</c:v>
                </c:pt>
                <c:pt idx="50">
                  <c:v>2.0</c:v>
                </c:pt>
                <c:pt idx="51">
                  <c:v>0.0</c:v>
                </c:pt>
                <c:pt idx="52">
                  <c:v>-5.0</c:v>
                </c:pt>
                <c:pt idx="53">
                  <c:v>3.0</c:v>
                </c:pt>
                <c:pt idx="54">
                  <c:v>0.0</c:v>
                </c:pt>
                <c:pt idx="55">
                  <c:v>-2.0</c:v>
                </c:pt>
                <c:pt idx="56">
                  <c:v>-3.0</c:v>
                </c:pt>
                <c:pt idx="57">
                  <c:v>0.0</c:v>
                </c:pt>
                <c:pt idx="58">
                  <c:v>2.0</c:v>
                </c:pt>
                <c:pt idx="59">
                  <c:v>-3.0</c:v>
                </c:pt>
                <c:pt idx="60">
                  <c:v>1.0</c:v>
                </c:pt>
                <c:pt idx="61">
                  <c:v>0.0</c:v>
                </c:pt>
                <c:pt idx="62">
                  <c:v>-3.0</c:v>
                </c:pt>
                <c:pt idx="63">
                  <c:v>-2.0</c:v>
                </c:pt>
                <c:pt idx="64">
                  <c:v>-4.0</c:v>
                </c:pt>
                <c:pt idx="65">
                  <c:v>3.0</c:v>
                </c:pt>
                <c:pt idx="66">
                  <c:v>-3.0</c:v>
                </c:pt>
                <c:pt idx="67">
                  <c:v>3.0</c:v>
                </c:pt>
                <c:pt idx="68">
                  <c:v>-2.0</c:v>
                </c:pt>
                <c:pt idx="69">
                  <c:v>0.0</c:v>
                </c:pt>
                <c:pt idx="70">
                  <c:v>-4.0</c:v>
                </c:pt>
                <c:pt idx="71">
                  <c:v>0.0</c:v>
                </c:pt>
                <c:pt idx="72">
                  <c:v>-6.0</c:v>
                </c:pt>
                <c:pt idx="73">
                  <c:v>-3.0</c:v>
                </c:pt>
                <c:pt idx="74">
                  <c:v>3.0</c:v>
                </c:pt>
                <c:pt idx="75">
                  <c:v>1.0</c:v>
                </c:pt>
                <c:pt idx="76">
                  <c:v>-2.0</c:v>
                </c:pt>
                <c:pt idx="77">
                  <c:v>1.0</c:v>
                </c:pt>
                <c:pt idx="78">
                  <c:v>0.0</c:v>
                </c:pt>
                <c:pt idx="79">
                  <c:v>-3.0</c:v>
                </c:pt>
                <c:pt idx="80">
                  <c:v>1.0</c:v>
                </c:pt>
                <c:pt idx="81">
                  <c:v>-2.0</c:v>
                </c:pt>
              </c:numCache>
            </c:numRef>
          </c:yVal>
          <c:smooth val="0"/>
        </c:ser>
        <c:dLbls>
          <c:showLegendKey val="0"/>
          <c:showVal val="0"/>
          <c:showCatName val="0"/>
          <c:showSerName val="0"/>
          <c:showPercent val="0"/>
          <c:showBubbleSize val="0"/>
        </c:dLbls>
        <c:axId val="2048687480"/>
        <c:axId val="2048694344"/>
      </c:scatterChart>
      <c:valAx>
        <c:axId val="2048687480"/>
        <c:scaling>
          <c:orientation val="minMax"/>
          <c:min val="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Difference</a:t>
                </a:r>
                <a:r>
                  <a:rPr lang="en-US" baseline="0"/>
                  <a:t> (days)</a:t>
                </a:r>
                <a:endParaRPr lang="en-US"/>
              </a:p>
            </c:rich>
          </c:tx>
          <c:layout>
            <c:manualLayout>
              <c:xMode val="edge"/>
              <c:yMode val="edge"/>
              <c:x val="0.429329119327212"/>
              <c:y val="0.828064126248668"/>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48694344"/>
        <c:crossesAt val="-15.0"/>
        <c:crossBetween val="midCat"/>
        <c:minorUnit val="25.0"/>
      </c:valAx>
      <c:valAx>
        <c:axId val="2048694344"/>
        <c:scaling>
          <c:orientation val="minMax"/>
          <c:max val="2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Day -</a:t>
                </a:r>
                <a:r>
                  <a:rPr lang="en-US" baseline="0"/>
                  <a:t> Day 1 </a:t>
                </a:r>
                <a:r>
                  <a:rPr lang="en-US"/>
                  <a:t>(dB)</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48687480"/>
        <c:crossesAt val="-50.0"/>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84771272103098"/>
          <c:y val="0.188080570309066"/>
          <c:w val="0.645470942429774"/>
          <c:h val="0.567857821264424"/>
        </c:manualLayout>
      </c:layout>
      <c:scatterChart>
        <c:scatterStyle val="lineMarker"/>
        <c:varyColors val="0"/>
        <c:ser>
          <c:idx val="0"/>
          <c:order val="0"/>
          <c:tx>
            <c:strRef>
              <c:f>'Supplemental Data Set'!$AH$1</c:f>
              <c:strCache>
                <c:ptCount val="1"/>
                <c:pt idx="0">
                  <c:v>SR2_SRM_diff</c:v>
                </c:pt>
              </c:strCache>
            </c:strRef>
          </c:tx>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202432498705828"/>
                  <c:y val="-0.2291972393346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'Supplemental Data Set'!$AJ$2:$AJ$83</c:f>
              <c:numCache>
                <c:formatCode>General</c:formatCode>
                <c:ptCount val="82"/>
                <c:pt idx="0">
                  <c:v>13.0</c:v>
                </c:pt>
                <c:pt idx="1">
                  <c:v>574.0</c:v>
                </c:pt>
                <c:pt idx="2">
                  <c:v>738.0</c:v>
                </c:pt>
                <c:pt idx="3">
                  <c:v>310.0</c:v>
                </c:pt>
                <c:pt idx="4">
                  <c:v>0.0</c:v>
                </c:pt>
                <c:pt idx="5">
                  <c:v>6.0</c:v>
                </c:pt>
                <c:pt idx="6">
                  <c:v>8.0</c:v>
                </c:pt>
                <c:pt idx="7">
                  <c:v>763.0</c:v>
                </c:pt>
                <c:pt idx="8">
                  <c:v>1004.0</c:v>
                </c:pt>
                <c:pt idx="9">
                  <c:v>0.0</c:v>
                </c:pt>
                <c:pt idx="10">
                  <c:v>18.0</c:v>
                </c:pt>
                <c:pt idx="11">
                  <c:v>79.0</c:v>
                </c:pt>
                <c:pt idx="12">
                  <c:v>0.0</c:v>
                </c:pt>
                <c:pt idx="13">
                  <c:v>609.0</c:v>
                </c:pt>
                <c:pt idx="14">
                  <c:v>0.0</c:v>
                </c:pt>
                <c:pt idx="15">
                  <c:v>36.0</c:v>
                </c:pt>
                <c:pt idx="16">
                  <c:v>576.0</c:v>
                </c:pt>
                <c:pt idx="17">
                  <c:v>543.0</c:v>
                </c:pt>
                <c:pt idx="18">
                  <c:v>0.0</c:v>
                </c:pt>
                <c:pt idx="19">
                  <c:v>9.0</c:v>
                </c:pt>
                <c:pt idx="20">
                  <c:v>6.0</c:v>
                </c:pt>
                <c:pt idx="21">
                  <c:v>46.0</c:v>
                </c:pt>
                <c:pt idx="22">
                  <c:v>29.0</c:v>
                </c:pt>
                <c:pt idx="23">
                  <c:v>0.0</c:v>
                </c:pt>
                <c:pt idx="24">
                  <c:v>3.0</c:v>
                </c:pt>
                <c:pt idx="25">
                  <c:v>642.0</c:v>
                </c:pt>
                <c:pt idx="26">
                  <c:v>0.0</c:v>
                </c:pt>
                <c:pt idx="27">
                  <c:v>0.0</c:v>
                </c:pt>
                <c:pt idx="28">
                  <c:v>0.0</c:v>
                </c:pt>
                <c:pt idx="29">
                  <c:v>0.0</c:v>
                </c:pt>
                <c:pt idx="30">
                  <c:v>481.0</c:v>
                </c:pt>
                <c:pt idx="31">
                  <c:v>95.0</c:v>
                </c:pt>
                <c:pt idx="32">
                  <c:v>0.0</c:v>
                </c:pt>
                <c:pt idx="33">
                  <c:v>6.0</c:v>
                </c:pt>
                <c:pt idx="34">
                  <c:v>1.0</c:v>
                </c:pt>
                <c:pt idx="35">
                  <c:v>168.0</c:v>
                </c:pt>
                <c:pt idx="36">
                  <c:v>927.0</c:v>
                </c:pt>
                <c:pt idx="37">
                  <c:v>467.0</c:v>
                </c:pt>
                <c:pt idx="38">
                  <c:v>46.0</c:v>
                </c:pt>
                <c:pt idx="39">
                  <c:v>21.0</c:v>
                </c:pt>
                <c:pt idx="40">
                  <c:v>324.0</c:v>
                </c:pt>
                <c:pt idx="41">
                  <c:v>970.0</c:v>
                </c:pt>
                <c:pt idx="42">
                  <c:v>38.0</c:v>
                </c:pt>
                <c:pt idx="43">
                  <c:v>963.0</c:v>
                </c:pt>
                <c:pt idx="44">
                  <c:v>573.0</c:v>
                </c:pt>
                <c:pt idx="45">
                  <c:v>0.0</c:v>
                </c:pt>
                <c:pt idx="46">
                  <c:v>21.0</c:v>
                </c:pt>
                <c:pt idx="47">
                  <c:v>275.0</c:v>
                </c:pt>
                <c:pt idx="48">
                  <c:v>847.0</c:v>
                </c:pt>
                <c:pt idx="49">
                  <c:v>10.0</c:v>
                </c:pt>
                <c:pt idx="50">
                  <c:v>434.0</c:v>
                </c:pt>
                <c:pt idx="51">
                  <c:v>649.0</c:v>
                </c:pt>
                <c:pt idx="52">
                  <c:v>496.0</c:v>
                </c:pt>
                <c:pt idx="53">
                  <c:v>894.0</c:v>
                </c:pt>
                <c:pt idx="54">
                  <c:v>434.0</c:v>
                </c:pt>
                <c:pt idx="55">
                  <c:v>20.0</c:v>
                </c:pt>
                <c:pt idx="56">
                  <c:v>426.0</c:v>
                </c:pt>
                <c:pt idx="57">
                  <c:v>305.0</c:v>
                </c:pt>
                <c:pt idx="58">
                  <c:v>890.0</c:v>
                </c:pt>
                <c:pt idx="59">
                  <c:v>6.0</c:v>
                </c:pt>
                <c:pt idx="60">
                  <c:v>14.0</c:v>
                </c:pt>
                <c:pt idx="61">
                  <c:v>287.0</c:v>
                </c:pt>
                <c:pt idx="62">
                  <c:v>365.0</c:v>
                </c:pt>
                <c:pt idx="63">
                  <c:v>738.0</c:v>
                </c:pt>
                <c:pt idx="64">
                  <c:v>650.0</c:v>
                </c:pt>
                <c:pt idx="65">
                  <c:v>540.0</c:v>
                </c:pt>
                <c:pt idx="66">
                  <c:v>756.0</c:v>
                </c:pt>
                <c:pt idx="67">
                  <c:v>7.0</c:v>
                </c:pt>
                <c:pt idx="68">
                  <c:v>0.0</c:v>
                </c:pt>
                <c:pt idx="69">
                  <c:v>252.0</c:v>
                </c:pt>
                <c:pt idx="70">
                  <c:v>501.0</c:v>
                </c:pt>
                <c:pt idx="71">
                  <c:v>16.0</c:v>
                </c:pt>
                <c:pt idx="72">
                  <c:v>496.0</c:v>
                </c:pt>
                <c:pt idx="73">
                  <c:v>658.0</c:v>
                </c:pt>
                <c:pt idx="74">
                  <c:v>785.0</c:v>
                </c:pt>
                <c:pt idx="75">
                  <c:v>804.0</c:v>
                </c:pt>
                <c:pt idx="76">
                  <c:v>0.0</c:v>
                </c:pt>
                <c:pt idx="77">
                  <c:v>0.0</c:v>
                </c:pt>
                <c:pt idx="78">
                  <c:v>828.0</c:v>
                </c:pt>
                <c:pt idx="79">
                  <c:v>0.0</c:v>
                </c:pt>
                <c:pt idx="80">
                  <c:v>24.0</c:v>
                </c:pt>
                <c:pt idx="81">
                  <c:v>10.0</c:v>
                </c:pt>
              </c:numCache>
            </c:numRef>
          </c:xVal>
          <c:yVal>
            <c:numRef>
              <c:f>'Supplemental Data Set'!$AH$2:$AH$83</c:f>
              <c:numCache>
                <c:formatCode>General</c:formatCode>
                <c:ptCount val="82"/>
                <c:pt idx="0">
                  <c:v>7.0</c:v>
                </c:pt>
                <c:pt idx="1">
                  <c:v>11.0</c:v>
                </c:pt>
                <c:pt idx="2">
                  <c:v>-2.0</c:v>
                </c:pt>
                <c:pt idx="3">
                  <c:v>0.0</c:v>
                </c:pt>
                <c:pt idx="4">
                  <c:v>15.0</c:v>
                </c:pt>
                <c:pt idx="5">
                  <c:v>2.0</c:v>
                </c:pt>
                <c:pt idx="6">
                  <c:v>-3.0</c:v>
                </c:pt>
                <c:pt idx="7">
                  <c:v>-2.0</c:v>
                </c:pt>
                <c:pt idx="8">
                  <c:v>-11.0</c:v>
                </c:pt>
                <c:pt idx="9">
                  <c:v>6.0</c:v>
                </c:pt>
                <c:pt idx="10">
                  <c:v>6.0</c:v>
                </c:pt>
                <c:pt idx="11">
                  <c:v>2.0</c:v>
                </c:pt>
                <c:pt idx="12">
                  <c:v>3.0</c:v>
                </c:pt>
                <c:pt idx="13">
                  <c:v>2.0</c:v>
                </c:pt>
                <c:pt idx="14">
                  <c:v>-1.0</c:v>
                </c:pt>
                <c:pt idx="15">
                  <c:v>1.0</c:v>
                </c:pt>
                <c:pt idx="16">
                  <c:v>-4.0</c:v>
                </c:pt>
                <c:pt idx="17">
                  <c:v>6.0</c:v>
                </c:pt>
                <c:pt idx="18">
                  <c:v>3.0</c:v>
                </c:pt>
                <c:pt idx="19">
                  <c:v>4.0</c:v>
                </c:pt>
                <c:pt idx="20">
                  <c:v>3.0</c:v>
                </c:pt>
                <c:pt idx="21">
                  <c:v>6.0</c:v>
                </c:pt>
                <c:pt idx="22">
                  <c:v>0.0</c:v>
                </c:pt>
                <c:pt idx="23">
                  <c:v>-2.0</c:v>
                </c:pt>
                <c:pt idx="24">
                  <c:v>0.0</c:v>
                </c:pt>
                <c:pt idx="25">
                  <c:v>4.0</c:v>
                </c:pt>
                <c:pt idx="26">
                  <c:v>-7.0</c:v>
                </c:pt>
                <c:pt idx="27">
                  <c:v>0.0</c:v>
                </c:pt>
                <c:pt idx="28">
                  <c:v>7.0</c:v>
                </c:pt>
                <c:pt idx="29">
                  <c:v>-5.0</c:v>
                </c:pt>
                <c:pt idx="30">
                  <c:v>-3.0</c:v>
                </c:pt>
                <c:pt idx="31">
                  <c:v>-6.0</c:v>
                </c:pt>
                <c:pt idx="32">
                  <c:v>4.0</c:v>
                </c:pt>
                <c:pt idx="33">
                  <c:v>3.0</c:v>
                </c:pt>
                <c:pt idx="34">
                  <c:v>0.0</c:v>
                </c:pt>
                <c:pt idx="35">
                  <c:v>-1.0</c:v>
                </c:pt>
                <c:pt idx="36">
                  <c:v>0.0</c:v>
                </c:pt>
                <c:pt idx="37">
                  <c:v>-5.0</c:v>
                </c:pt>
                <c:pt idx="38">
                  <c:v>3.0</c:v>
                </c:pt>
                <c:pt idx="39">
                  <c:v>3.0</c:v>
                </c:pt>
                <c:pt idx="40">
                  <c:v>7.0</c:v>
                </c:pt>
                <c:pt idx="41">
                  <c:v>-7.0</c:v>
                </c:pt>
                <c:pt idx="42">
                  <c:v>3.0</c:v>
                </c:pt>
                <c:pt idx="43">
                  <c:v>-1.0</c:v>
                </c:pt>
                <c:pt idx="44">
                  <c:v>3.0</c:v>
                </c:pt>
                <c:pt idx="45">
                  <c:v>0.0</c:v>
                </c:pt>
                <c:pt idx="46">
                  <c:v>-1.0</c:v>
                </c:pt>
                <c:pt idx="47">
                  <c:v>-5.0</c:v>
                </c:pt>
                <c:pt idx="48">
                  <c:v>-7.0</c:v>
                </c:pt>
                <c:pt idx="49">
                  <c:v>-3.0</c:v>
                </c:pt>
                <c:pt idx="50">
                  <c:v>0.0</c:v>
                </c:pt>
                <c:pt idx="51">
                  <c:v>0.0</c:v>
                </c:pt>
                <c:pt idx="52">
                  <c:v>8.0</c:v>
                </c:pt>
                <c:pt idx="53">
                  <c:v>-2.0</c:v>
                </c:pt>
                <c:pt idx="54">
                  <c:v>-3.0</c:v>
                </c:pt>
                <c:pt idx="55">
                  <c:v>6.0</c:v>
                </c:pt>
                <c:pt idx="56">
                  <c:v>1.0</c:v>
                </c:pt>
                <c:pt idx="57">
                  <c:v>0.0</c:v>
                </c:pt>
                <c:pt idx="58">
                  <c:v>-4.0</c:v>
                </c:pt>
                <c:pt idx="59">
                  <c:v>5.0</c:v>
                </c:pt>
                <c:pt idx="60">
                  <c:v>1.0</c:v>
                </c:pt>
                <c:pt idx="61">
                  <c:v>-3.0</c:v>
                </c:pt>
                <c:pt idx="62">
                  <c:v>-1.0</c:v>
                </c:pt>
                <c:pt idx="63">
                  <c:v>-1.0</c:v>
                </c:pt>
                <c:pt idx="64">
                  <c:v>1.0</c:v>
                </c:pt>
                <c:pt idx="65">
                  <c:v>-1.0</c:v>
                </c:pt>
                <c:pt idx="66">
                  <c:v>3.0</c:v>
                </c:pt>
                <c:pt idx="67">
                  <c:v>-6.0</c:v>
                </c:pt>
                <c:pt idx="68">
                  <c:v>0.0</c:v>
                </c:pt>
                <c:pt idx="69">
                  <c:v>1.0</c:v>
                </c:pt>
                <c:pt idx="70">
                  <c:v>4.0</c:v>
                </c:pt>
                <c:pt idx="71">
                  <c:v>2.0</c:v>
                </c:pt>
                <c:pt idx="72">
                  <c:v>2.0</c:v>
                </c:pt>
                <c:pt idx="73">
                  <c:v>3.0</c:v>
                </c:pt>
                <c:pt idx="74">
                  <c:v>-2.0</c:v>
                </c:pt>
                <c:pt idx="75">
                  <c:v>-1.0</c:v>
                </c:pt>
                <c:pt idx="76">
                  <c:v>4.0</c:v>
                </c:pt>
                <c:pt idx="77">
                  <c:v>-1.0</c:v>
                </c:pt>
                <c:pt idx="78">
                  <c:v>-1.0</c:v>
                </c:pt>
                <c:pt idx="79">
                  <c:v>-1.0</c:v>
                </c:pt>
                <c:pt idx="80">
                  <c:v>-4.0</c:v>
                </c:pt>
                <c:pt idx="81">
                  <c:v>6.0</c:v>
                </c:pt>
              </c:numCache>
            </c:numRef>
          </c:yVal>
          <c:smooth val="0"/>
        </c:ser>
        <c:dLbls>
          <c:showLegendKey val="0"/>
          <c:showVal val="0"/>
          <c:showCatName val="0"/>
          <c:showSerName val="0"/>
          <c:showPercent val="0"/>
          <c:showBubbleSize val="0"/>
        </c:dLbls>
        <c:axId val="2048736408"/>
        <c:axId val="2048743288"/>
      </c:scatterChart>
      <c:valAx>
        <c:axId val="2048736408"/>
        <c:scaling>
          <c:orientation val="minMax"/>
          <c:min val="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Difference</a:t>
                </a:r>
                <a:r>
                  <a:rPr lang="en-US" baseline="0"/>
                  <a:t> (days)</a:t>
                </a:r>
                <a:endParaRPr lang="en-US"/>
              </a:p>
            </c:rich>
          </c:tx>
          <c:layout>
            <c:manualLayout>
              <c:xMode val="edge"/>
              <c:yMode val="edge"/>
              <c:x val="0.429329119327212"/>
              <c:y val="0.828064126248668"/>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48743288"/>
        <c:crossesAt val="-15.0"/>
        <c:crossBetween val="midCat"/>
        <c:minorUnit val="25.0"/>
      </c:valAx>
      <c:valAx>
        <c:axId val="2048743288"/>
        <c:scaling>
          <c:orientation val="minMax"/>
          <c:min val="-2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Day -</a:t>
                </a:r>
                <a:r>
                  <a:rPr lang="en-US" baseline="0"/>
                  <a:t> Day 1 </a:t>
                </a:r>
                <a:r>
                  <a:rPr lang="en-US"/>
                  <a:t>(dB)</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48736408"/>
        <c:crossesAt val="-50.0"/>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8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84771272103098"/>
          <c:y val="0.188080570309066"/>
          <c:w val="0.645470942429774"/>
          <c:h val="0.567857821264424"/>
        </c:manualLayout>
      </c:layout>
      <c:scatterChart>
        <c:scatterStyle val="lineMarker"/>
        <c:varyColors val="0"/>
        <c:ser>
          <c:idx val="0"/>
          <c:order val="0"/>
          <c:tx>
            <c:strRef>
              <c:f>'Supplemental Data Set'!$AD$1</c:f>
              <c:strCache>
                <c:ptCount val="1"/>
                <c:pt idx="0">
                  <c:v>SR2_SRM_runs1_2</c:v>
                </c:pt>
              </c:strCache>
            </c:strRef>
          </c:tx>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233841620323227"/>
                  <c:y val="-0.285500270115444"/>
                </c:manualLayout>
              </c:layout>
              <c:numFmt formatCode="General" sourceLinked="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rendlineLbl>
          </c:trendline>
          <c:xVal>
            <c:numRef>
              <c:f>'Supplemental Data Set'!$AT$2:$AT$83</c:f>
              <c:numCache>
                <c:formatCode>0.00</c:formatCode>
                <c:ptCount val="82"/>
                <c:pt idx="0">
                  <c:v>3.86096</c:v>
                </c:pt>
                <c:pt idx="1">
                  <c:v>5.70401</c:v>
                </c:pt>
                <c:pt idx="2">
                  <c:v>6.890659999999999</c:v>
                </c:pt>
                <c:pt idx="3">
                  <c:v>5.42803</c:v>
                </c:pt>
                <c:pt idx="4">
                  <c:v>7.88917</c:v>
                </c:pt>
                <c:pt idx="5">
                  <c:v>2.3735</c:v>
                </c:pt>
                <c:pt idx="6">
                  <c:v>5.72675</c:v>
                </c:pt>
                <c:pt idx="7">
                  <c:v>6.09785</c:v>
                </c:pt>
                <c:pt idx="8">
                  <c:v>3.52709</c:v>
                </c:pt>
                <c:pt idx="9">
                  <c:v>8.0246</c:v>
                </c:pt>
                <c:pt idx="10">
                  <c:v>5.92521</c:v>
                </c:pt>
                <c:pt idx="11">
                  <c:v>7.60079</c:v>
                </c:pt>
                <c:pt idx="12">
                  <c:v>2.74459</c:v>
                </c:pt>
                <c:pt idx="13">
                  <c:v>8.16001</c:v>
                </c:pt>
                <c:pt idx="14">
                  <c:v>8.50112</c:v>
                </c:pt>
                <c:pt idx="15">
                  <c:v>6.49474</c:v>
                </c:pt>
                <c:pt idx="16">
                  <c:v>6.91855</c:v>
                </c:pt>
                <c:pt idx="17">
                  <c:v>6.62709</c:v>
                </c:pt>
                <c:pt idx="18">
                  <c:v>7.11602</c:v>
                </c:pt>
                <c:pt idx="19">
                  <c:v>5.5562</c:v>
                </c:pt>
                <c:pt idx="20">
                  <c:v>7.03333</c:v>
                </c:pt>
                <c:pt idx="21">
                  <c:v>7.32996</c:v>
                </c:pt>
                <c:pt idx="22">
                  <c:v>7.28965</c:v>
                </c:pt>
                <c:pt idx="23">
                  <c:v>7.27724</c:v>
                </c:pt>
                <c:pt idx="24">
                  <c:v>0.2617</c:v>
                </c:pt>
                <c:pt idx="25">
                  <c:v>4.169</c:v>
                </c:pt>
                <c:pt idx="26">
                  <c:v>7.51293</c:v>
                </c:pt>
                <c:pt idx="27">
                  <c:v>5.93552</c:v>
                </c:pt>
                <c:pt idx="28">
                  <c:v>5.4032</c:v>
                </c:pt>
                <c:pt idx="29">
                  <c:v>8.33056</c:v>
                </c:pt>
                <c:pt idx="30">
                  <c:v>6.27356</c:v>
                </c:pt>
                <c:pt idx="31">
                  <c:v>4.69616</c:v>
                </c:pt>
                <c:pt idx="32">
                  <c:v>0.66068</c:v>
                </c:pt>
                <c:pt idx="33">
                  <c:v>4.1566</c:v>
                </c:pt>
                <c:pt idx="34">
                  <c:v>7.60079</c:v>
                </c:pt>
                <c:pt idx="35">
                  <c:v>7.00126</c:v>
                </c:pt>
                <c:pt idx="36">
                  <c:v>3.35235</c:v>
                </c:pt>
                <c:pt idx="37">
                  <c:v>7.83646</c:v>
                </c:pt>
                <c:pt idx="38">
                  <c:v>7.788909999999999</c:v>
                </c:pt>
                <c:pt idx="39">
                  <c:v>6.74492</c:v>
                </c:pt>
                <c:pt idx="40">
                  <c:v>2.73734</c:v>
                </c:pt>
                <c:pt idx="41">
                  <c:v>6.54954</c:v>
                </c:pt>
                <c:pt idx="42">
                  <c:v>7.5305</c:v>
                </c:pt>
                <c:pt idx="43">
                  <c:v>4.3902</c:v>
                </c:pt>
                <c:pt idx="44">
                  <c:v>7.1191</c:v>
                </c:pt>
                <c:pt idx="45">
                  <c:v>7.56565</c:v>
                </c:pt>
                <c:pt idx="46">
                  <c:v>5.04968</c:v>
                </c:pt>
                <c:pt idx="47">
                  <c:v>6.87518</c:v>
                </c:pt>
                <c:pt idx="48">
                  <c:v>4.83882</c:v>
                </c:pt>
                <c:pt idx="49">
                  <c:v>7.78374</c:v>
                </c:pt>
                <c:pt idx="50">
                  <c:v>7.17698</c:v>
                </c:pt>
                <c:pt idx="51">
                  <c:v>7.15941</c:v>
                </c:pt>
                <c:pt idx="52">
                  <c:v>6.04821</c:v>
                </c:pt>
                <c:pt idx="53">
                  <c:v>7.91917</c:v>
                </c:pt>
                <c:pt idx="54">
                  <c:v>8.37812</c:v>
                </c:pt>
                <c:pt idx="55">
                  <c:v>7.72071</c:v>
                </c:pt>
                <c:pt idx="56">
                  <c:v>6.1857</c:v>
                </c:pt>
                <c:pt idx="57">
                  <c:v>4.38503</c:v>
                </c:pt>
                <c:pt idx="58">
                  <c:v>7.37236</c:v>
                </c:pt>
                <c:pt idx="59">
                  <c:v>6.85343</c:v>
                </c:pt>
                <c:pt idx="60">
                  <c:v>6.78523</c:v>
                </c:pt>
                <c:pt idx="61">
                  <c:v>6.61259</c:v>
                </c:pt>
                <c:pt idx="62">
                  <c:v>6.53923</c:v>
                </c:pt>
                <c:pt idx="63">
                  <c:v>6.32628</c:v>
                </c:pt>
                <c:pt idx="64">
                  <c:v>5.32051</c:v>
                </c:pt>
                <c:pt idx="65">
                  <c:v>4.31474</c:v>
                </c:pt>
                <c:pt idx="66">
                  <c:v>6.27873</c:v>
                </c:pt>
                <c:pt idx="67">
                  <c:v>2.64948</c:v>
                </c:pt>
                <c:pt idx="68">
                  <c:v>7.61319</c:v>
                </c:pt>
                <c:pt idx="69">
                  <c:v>4.10905</c:v>
                </c:pt>
                <c:pt idx="70">
                  <c:v>5.50348</c:v>
                </c:pt>
                <c:pt idx="71">
                  <c:v>2.47376</c:v>
                </c:pt>
                <c:pt idx="72">
                  <c:v>2.46136</c:v>
                </c:pt>
                <c:pt idx="73">
                  <c:v>4.88638</c:v>
                </c:pt>
                <c:pt idx="74">
                  <c:v>6.32111</c:v>
                </c:pt>
                <c:pt idx="75">
                  <c:v>4.80675</c:v>
                </c:pt>
                <c:pt idx="76">
                  <c:v>5.90972</c:v>
                </c:pt>
                <c:pt idx="77">
                  <c:v>8.34813</c:v>
                </c:pt>
                <c:pt idx="78">
                  <c:v>6.29113</c:v>
                </c:pt>
                <c:pt idx="79">
                  <c:v>6.64983</c:v>
                </c:pt>
                <c:pt idx="80">
                  <c:v>7.25967</c:v>
                </c:pt>
                <c:pt idx="81">
                  <c:v>4.07906</c:v>
                </c:pt>
              </c:numCache>
            </c:numRef>
          </c:xVal>
          <c:yVal>
            <c:numRef>
              <c:f>'Supplemental Data Set'!$AD$2:$AD$83</c:f>
              <c:numCache>
                <c:formatCode>0.00</c:formatCode>
                <c:ptCount val="82"/>
                <c:pt idx="0">
                  <c:v>-2.5</c:v>
                </c:pt>
                <c:pt idx="1">
                  <c:v>0.5</c:v>
                </c:pt>
                <c:pt idx="2">
                  <c:v>3.0</c:v>
                </c:pt>
                <c:pt idx="3">
                  <c:v>2.0</c:v>
                </c:pt>
                <c:pt idx="4">
                  <c:v>4.5</c:v>
                </c:pt>
                <c:pt idx="5">
                  <c:v>-1.0</c:v>
                </c:pt>
                <c:pt idx="6">
                  <c:v>2.5</c:v>
                </c:pt>
                <c:pt idx="7">
                  <c:v>3.0</c:v>
                </c:pt>
                <c:pt idx="8">
                  <c:v>0.5</c:v>
                </c:pt>
                <c:pt idx="9">
                  <c:v>5.0</c:v>
                </c:pt>
                <c:pt idx="10">
                  <c:v>3.0</c:v>
                </c:pt>
                <c:pt idx="11">
                  <c:v>5.0</c:v>
                </c:pt>
                <c:pt idx="12">
                  <c:v>0.5</c:v>
                </c:pt>
                <c:pt idx="13">
                  <c:v>6.0</c:v>
                </c:pt>
                <c:pt idx="14">
                  <c:v>6.5</c:v>
                </c:pt>
                <c:pt idx="15">
                  <c:v>4.5</c:v>
                </c:pt>
                <c:pt idx="16">
                  <c:v>5.0</c:v>
                </c:pt>
                <c:pt idx="17">
                  <c:v>5.0</c:v>
                </c:pt>
                <c:pt idx="18">
                  <c:v>5.5</c:v>
                </c:pt>
                <c:pt idx="19">
                  <c:v>4.0</c:v>
                </c:pt>
                <c:pt idx="20">
                  <c:v>5.5</c:v>
                </c:pt>
                <c:pt idx="21">
                  <c:v>6.0</c:v>
                </c:pt>
                <c:pt idx="22">
                  <c:v>6.0</c:v>
                </c:pt>
                <c:pt idx="23">
                  <c:v>6.0</c:v>
                </c:pt>
                <c:pt idx="24">
                  <c:v>-1.0</c:v>
                </c:pt>
                <c:pt idx="25">
                  <c:v>3.0</c:v>
                </c:pt>
                <c:pt idx="26">
                  <c:v>6.5</c:v>
                </c:pt>
                <c:pt idx="27">
                  <c:v>5.0</c:v>
                </c:pt>
                <c:pt idx="28">
                  <c:v>4.5</c:v>
                </c:pt>
                <c:pt idx="29">
                  <c:v>7.5</c:v>
                </c:pt>
                <c:pt idx="30">
                  <c:v>5.5</c:v>
                </c:pt>
                <c:pt idx="31">
                  <c:v>4.0</c:v>
                </c:pt>
                <c:pt idx="32">
                  <c:v>0.0</c:v>
                </c:pt>
                <c:pt idx="33">
                  <c:v>3.5</c:v>
                </c:pt>
                <c:pt idx="34">
                  <c:v>7.0</c:v>
                </c:pt>
                <c:pt idx="35">
                  <c:v>6.5</c:v>
                </c:pt>
                <c:pt idx="36">
                  <c:v>3.0</c:v>
                </c:pt>
                <c:pt idx="37">
                  <c:v>7.5</c:v>
                </c:pt>
                <c:pt idx="38">
                  <c:v>7.5</c:v>
                </c:pt>
                <c:pt idx="39">
                  <c:v>6.5</c:v>
                </c:pt>
                <c:pt idx="40">
                  <c:v>2.5</c:v>
                </c:pt>
                <c:pt idx="41">
                  <c:v>6.5</c:v>
                </c:pt>
                <c:pt idx="42">
                  <c:v>7.5</c:v>
                </c:pt>
                <c:pt idx="43">
                  <c:v>4.5</c:v>
                </c:pt>
                <c:pt idx="44">
                  <c:v>7.5</c:v>
                </c:pt>
                <c:pt idx="45">
                  <c:v>8.0</c:v>
                </c:pt>
                <c:pt idx="46">
                  <c:v>5.5</c:v>
                </c:pt>
                <c:pt idx="47">
                  <c:v>7.5</c:v>
                </c:pt>
                <c:pt idx="48">
                  <c:v>5.5</c:v>
                </c:pt>
                <c:pt idx="49">
                  <c:v>8.5</c:v>
                </c:pt>
                <c:pt idx="50">
                  <c:v>8.0</c:v>
                </c:pt>
                <c:pt idx="51">
                  <c:v>8.0</c:v>
                </c:pt>
                <c:pt idx="52">
                  <c:v>7.0</c:v>
                </c:pt>
                <c:pt idx="53">
                  <c:v>9.0</c:v>
                </c:pt>
                <c:pt idx="54">
                  <c:v>9.5</c:v>
                </c:pt>
                <c:pt idx="55">
                  <c:v>9.0</c:v>
                </c:pt>
                <c:pt idx="56">
                  <c:v>7.5</c:v>
                </c:pt>
                <c:pt idx="57">
                  <c:v>6.0</c:v>
                </c:pt>
                <c:pt idx="58">
                  <c:v>9.0</c:v>
                </c:pt>
                <c:pt idx="59">
                  <c:v>8.5</c:v>
                </c:pt>
                <c:pt idx="60">
                  <c:v>8.5</c:v>
                </c:pt>
                <c:pt idx="61">
                  <c:v>8.5</c:v>
                </c:pt>
                <c:pt idx="62">
                  <c:v>8.5</c:v>
                </c:pt>
                <c:pt idx="63">
                  <c:v>8.5</c:v>
                </c:pt>
                <c:pt idx="64">
                  <c:v>7.5</c:v>
                </c:pt>
                <c:pt idx="65">
                  <c:v>6.5</c:v>
                </c:pt>
                <c:pt idx="66">
                  <c:v>8.5</c:v>
                </c:pt>
                <c:pt idx="67">
                  <c:v>5.0</c:v>
                </c:pt>
                <c:pt idx="68">
                  <c:v>10.0</c:v>
                </c:pt>
                <c:pt idx="69">
                  <c:v>6.5</c:v>
                </c:pt>
                <c:pt idx="70">
                  <c:v>8.0</c:v>
                </c:pt>
                <c:pt idx="71">
                  <c:v>5.0</c:v>
                </c:pt>
                <c:pt idx="72">
                  <c:v>5.0</c:v>
                </c:pt>
                <c:pt idx="73">
                  <c:v>7.5</c:v>
                </c:pt>
                <c:pt idx="74">
                  <c:v>9.0</c:v>
                </c:pt>
                <c:pt idx="75">
                  <c:v>7.5</c:v>
                </c:pt>
                <c:pt idx="76">
                  <c:v>9.0</c:v>
                </c:pt>
                <c:pt idx="77">
                  <c:v>11.5</c:v>
                </c:pt>
                <c:pt idx="78">
                  <c:v>9.5</c:v>
                </c:pt>
                <c:pt idx="79">
                  <c:v>10.5</c:v>
                </c:pt>
                <c:pt idx="80">
                  <c:v>12.0</c:v>
                </c:pt>
                <c:pt idx="81">
                  <c:v>9.0</c:v>
                </c:pt>
              </c:numCache>
            </c:numRef>
          </c:yVal>
          <c:smooth val="0"/>
        </c:ser>
        <c:dLbls>
          <c:showLegendKey val="0"/>
          <c:showVal val="0"/>
          <c:showCatName val="0"/>
          <c:showSerName val="0"/>
          <c:showPercent val="0"/>
          <c:showBubbleSize val="0"/>
        </c:dLbls>
        <c:axId val="2048784696"/>
        <c:axId val="2048791368"/>
      </c:scatterChart>
      <c:valAx>
        <c:axId val="2048784696"/>
        <c:scaling>
          <c:orientation val="minMax"/>
          <c:max val="15.0"/>
          <c:min val="-5.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a:t>Predicted SRM (dB)</a:t>
                </a:r>
              </a:p>
            </c:rich>
          </c:tx>
          <c:layout>
            <c:manualLayout>
              <c:xMode val="edge"/>
              <c:yMode val="edge"/>
              <c:x val="0.415869169480905"/>
              <c:y val="0.895089176478942"/>
            </c:manualLayout>
          </c:layout>
          <c:overlay val="0"/>
          <c:spPr>
            <a:noFill/>
            <a:ln>
              <a:noFill/>
            </a:ln>
            <a:effectLst/>
          </c:sp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2048791368"/>
        <c:crossesAt val="-15.0"/>
        <c:crossBetween val="midCat"/>
        <c:majorUnit val="5.0"/>
      </c:valAx>
      <c:valAx>
        <c:axId val="2048791368"/>
        <c:scaling>
          <c:orientation val="minMax"/>
          <c:max val="1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a:t>Observerd SRM (dB)</a:t>
                </a:r>
              </a:p>
            </c:rich>
          </c:tx>
          <c:overlay val="0"/>
          <c:spPr>
            <a:noFill/>
            <a:ln>
              <a:noFill/>
            </a:ln>
            <a:effectLst/>
          </c:sp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2048784696"/>
        <c:crossesAt val="-50.0"/>
        <c:crossBetween val="midCat"/>
        <c:majorUnit val="5.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8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84771272103098"/>
          <c:y val="0.188080570309066"/>
          <c:w val="0.645470942429774"/>
          <c:h val="0.567857821264424"/>
        </c:manualLayout>
      </c:layout>
      <c:lineChart>
        <c:grouping val="standard"/>
        <c:varyColors val="0"/>
        <c:ser>
          <c:idx val="0"/>
          <c:order val="0"/>
          <c:tx>
            <c:strRef>
              <c:f>'Supplemental Data Set'!$AD$1</c:f>
              <c:strCache>
                <c:ptCount val="1"/>
                <c:pt idx="0">
                  <c:v>SR2_SRM_runs1_2</c:v>
                </c:pt>
              </c:strCache>
            </c:strRef>
          </c:tx>
          <c:spPr>
            <a:ln w="19050" cap="rnd">
              <a:solidFill>
                <a:schemeClr val="accent1"/>
              </a:solidFill>
              <a:round/>
            </a:ln>
            <a:effectLst/>
          </c:spPr>
          <c:marker>
            <c:symbol val="none"/>
          </c:marker>
          <c:trendline>
            <c:spPr>
              <a:ln w="19050" cap="rnd">
                <a:solidFill>
                  <a:schemeClr val="accent1"/>
                </a:solidFill>
                <a:prstDash val="sysDot"/>
              </a:ln>
              <a:effectLst/>
            </c:spPr>
            <c:trendlineType val="linear"/>
            <c:dispRSqr val="0"/>
            <c:dispEq val="0"/>
          </c:trendline>
          <c:cat>
            <c:numRef>
              <c:f>'Supplemental Data Set'!$B$2:$B$83</c:f>
              <c:numCache>
                <c:formatCode>General</c:formatCode>
                <c:ptCount val="82"/>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31.0</c:v>
                </c:pt>
                <c:pt idx="31">
                  <c:v>32.0</c:v>
                </c:pt>
                <c:pt idx="32">
                  <c:v>33.0</c:v>
                </c:pt>
                <c:pt idx="33">
                  <c:v>34.0</c:v>
                </c:pt>
                <c:pt idx="34">
                  <c:v>35.0</c:v>
                </c:pt>
                <c:pt idx="35">
                  <c:v>36.0</c:v>
                </c:pt>
                <c:pt idx="36">
                  <c:v>37.0</c:v>
                </c:pt>
                <c:pt idx="37">
                  <c:v>38.0</c:v>
                </c:pt>
                <c:pt idx="38">
                  <c:v>39.0</c:v>
                </c:pt>
                <c:pt idx="39">
                  <c:v>40.0</c:v>
                </c:pt>
                <c:pt idx="40">
                  <c:v>41.0</c:v>
                </c:pt>
                <c:pt idx="41">
                  <c:v>42.0</c:v>
                </c:pt>
                <c:pt idx="42">
                  <c:v>43.0</c:v>
                </c:pt>
                <c:pt idx="43">
                  <c:v>44.0</c:v>
                </c:pt>
                <c:pt idx="44">
                  <c:v>45.0</c:v>
                </c:pt>
                <c:pt idx="45">
                  <c:v>46.0</c:v>
                </c:pt>
                <c:pt idx="46">
                  <c:v>47.0</c:v>
                </c:pt>
                <c:pt idx="47">
                  <c:v>48.0</c:v>
                </c:pt>
                <c:pt idx="48">
                  <c:v>49.0</c:v>
                </c:pt>
                <c:pt idx="49">
                  <c:v>50.0</c:v>
                </c:pt>
                <c:pt idx="50">
                  <c:v>51.0</c:v>
                </c:pt>
                <c:pt idx="51">
                  <c:v>52.0</c:v>
                </c:pt>
                <c:pt idx="52">
                  <c:v>53.0</c:v>
                </c:pt>
                <c:pt idx="53">
                  <c:v>54.0</c:v>
                </c:pt>
                <c:pt idx="54">
                  <c:v>55.0</c:v>
                </c:pt>
                <c:pt idx="55">
                  <c:v>56.0</c:v>
                </c:pt>
                <c:pt idx="56">
                  <c:v>57.0</c:v>
                </c:pt>
                <c:pt idx="57">
                  <c:v>58.0</c:v>
                </c:pt>
                <c:pt idx="58">
                  <c:v>59.0</c:v>
                </c:pt>
                <c:pt idx="59">
                  <c:v>60.0</c:v>
                </c:pt>
                <c:pt idx="60">
                  <c:v>61.0</c:v>
                </c:pt>
                <c:pt idx="61">
                  <c:v>62.0</c:v>
                </c:pt>
                <c:pt idx="62">
                  <c:v>63.0</c:v>
                </c:pt>
                <c:pt idx="63">
                  <c:v>64.0</c:v>
                </c:pt>
                <c:pt idx="64">
                  <c:v>65.0</c:v>
                </c:pt>
                <c:pt idx="65">
                  <c:v>66.0</c:v>
                </c:pt>
                <c:pt idx="66">
                  <c:v>67.0</c:v>
                </c:pt>
                <c:pt idx="67">
                  <c:v>68.0</c:v>
                </c:pt>
                <c:pt idx="68">
                  <c:v>69.0</c:v>
                </c:pt>
                <c:pt idx="69">
                  <c:v>70.0</c:v>
                </c:pt>
                <c:pt idx="70">
                  <c:v>71.0</c:v>
                </c:pt>
                <c:pt idx="71">
                  <c:v>72.0</c:v>
                </c:pt>
                <c:pt idx="72">
                  <c:v>73.0</c:v>
                </c:pt>
                <c:pt idx="73">
                  <c:v>74.0</c:v>
                </c:pt>
                <c:pt idx="74">
                  <c:v>75.0</c:v>
                </c:pt>
                <c:pt idx="75">
                  <c:v>76.0</c:v>
                </c:pt>
                <c:pt idx="76">
                  <c:v>77.0</c:v>
                </c:pt>
                <c:pt idx="77">
                  <c:v>78.0</c:v>
                </c:pt>
                <c:pt idx="78">
                  <c:v>79.0</c:v>
                </c:pt>
                <c:pt idx="79">
                  <c:v>80.0</c:v>
                </c:pt>
                <c:pt idx="80">
                  <c:v>81.0</c:v>
                </c:pt>
                <c:pt idx="81">
                  <c:v>82.0</c:v>
                </c:pt>
              </c:numCache>
            </c:numRef>
          </c:cat>
          <c:val>
            <c:numRef>
              <c:f>'Supplemental Data Set'!$BD$2:$BD$83</c:f>
              <c:numCache>
                <c:formatCode>0.00</c:formatCode>
                <c:ptCount val="82"/>
                <c:pt idx="0">
                  <c:v>-6.36096</c:v>
                </c:pt>
                <c:pt idx="1">
                  <c:v>-5.20401</c:v>
                </c:pt>
                <c:pt idx="2">
                  <c:v>-3.890659999999999</c:v>
                </c:pt>
                <c:pt idx="3">
                  <c:v>-3.42803</c:v>
                </c:pt>
                <c:pt idx="4">
                  <c:v>-3.38917</c:v>
                </c:pt>
                <c:pt idx="5">
                  <c:v>-3.3735</c:v>
                </c:pt>
                <c:pt idx="6">
                  <c:v>-3.22675</c:v>
                </c:pt>
                <c:pt idx="7">
                  <c:v>-3.09785</c:v>
                </c:pt>
                <c:pt idx="8">
                  <c:v>-3.02709</c:v>
                </c:pt>
                <c:pt idx="9">
                  <c:v>-3.0246</c:v>
                </c:pt>
                <c:pt idx="10">
                  <c:v>-2.92521</c:v>
                </c:pt>
                <c:pt idx="11">
                  <c:v>-2.60079</c:v>
                </c:pt>
                <c:pt idx="12">
                  <c:v>-2.24459</c:v>
                </c:pt>
                <c:pt idx="13">
                  <c:v>-2.16001</c:v>
                </c:pt>
                <c:pt idx="14">
                  <c:v>-2.00112</c:v>
                </c:pt>
                <c:pt idx="15">
                  <c:v>-1.99474</c:v>
                </c:pt>
                <c:pt idx="16">
                  <c:v>-1.91855</c:v>
                </c:pt>
                <c:pt idx="17">
                  <c:v>-1.62709</c:v>
                </c:pt>
                <c:pt idx="18">
                  <c:v>-1.61602</c:v>
                </c:pt>
                <c:pt idx="19">
                  <c:v>-1.5562</c:v>
                </c:pt>
                <c:pt idx="20">
                  <c:v>-1.53333</c:v>
                </c:pt>
                <c:pt idx="21">
                  <c:v>-1.32996</c:v>
                </c:pt>
                <c:pt idx="22">
                  <c:v>-1.28965</c:v>
                </c:pt>
                <c:pt idx="23">
                  <c:v>-1.27724</c:v>
                </c:pt>
                <c:pt idx="24">
                  <c:v>-1.2617</c:v>
                </c:pt>
                <c:pt idx="25">
                  <c:v>-1.169</c:v>
                </c:pt>
                <c:pt idx="26">
                  <c:v>-1.01293</c:v>
                </c:pt>
                <c:pt idx="27">
                  <c:v>-0.93552</c:v>
                </c:pt>
                <c:pt idx="28">
                  <c:v>-0.9032</c:v>
                </c:pt>
                <c:pt idx="29">
                  <c:v>-0.83056</c:v>
                </c:pt>
                <c:pt idx="30">
                  <c:v>-0.77356</c:v>
                </c:pt>
                <c:pt idx="31">
                  <c:v>-0.69616</c:v>
                </c:pt>
                <c:pt idx="32">
                  <c:v>-0.66068</c:v>
                </c:pt>
                <c:pt idx="33">
                  <c:v>-0.6566</c:v>
                </c:pt>
                <c:pt idx="34">
                  <c:v>-0.60079</c:v>
                </c:pt>
                <c:pt idx="35">
                  <c:v>-0.50126</c:v>
                </c:pt>
                <c:pt idx="36">
                  <c:v>-0.35235</c:v>
                </c:pt>
                <c:pt idx="37">
                  <c:v>-0.33646</c:v>
                </c:pt>
                <c:pt idx="38">
                  <c:v>-0.28891</c:v>
                </c:pt>
                <c:pt idx="39">
                  <c:v>-0.24492</c:v>
                </c:pt>
                <c:pt idx="40">
                  <c:v>-0.23734</c:v>
                </c:pt>
                <c:pt idx="41">
                  <c:v>-0.0495400000000004</c:v>
                </c:pt>
                <c:pt idx="42">
                  <c:v>-0.0305</c:v>
                </c:pt>
                <c:pt idx="43">
                  <c:v>0.1098</c:v>
                </c:pt>
                <c:pt idx="44">
                  <c:v>0.3809</c:v>
                </c:pt>
                <c:pt idx="45">
                  <c:v>0.43435</c:v>
                </c:pt>
                <c:pt idx="46">
                  <c:v>0.45032</c:v>
                </c:pt>
                <c:pt idx="47">
                  <c:v>0.62482</c:v>
                </c:pt>
                <c:pt idx="48">
                  <c:v>0.66118</c:v>
                </c:pt>
                <c:pt idx="49">
                  <c:v>0.71626</c:v>
                </c:pt>
                <c:pt idx="50">
                  <c:v>0.82302</c:v>
                </c:pt>
                <c:pt idx="51">
                  <c:v>0.84059</c:v>
                </c:pt>
                <c:pt idx="52">
                  <c:v>0.95179</c:v>
                </c:pt>
                <c:pt idx="53">
                  <c:v>1.08083</c:v>
                </c:pt>
                <c:pt idx="54">
                  <c:v>1.121880000000001</c:v>
                </c:pt>
                <c:pt idx="55">
                  <c:v>1.27929</c:v>
                </c:pt>
                <c:pt idx="56">
                  <c:v>1.3143</c:v>
                </c:pt>
                <c:pt idx="57">
                  <c:v>1.614969999999999</c:v>
                </c:pt>
                <c:pt idx="58">
                  <c:v>1.62764</c:v>
                </c:pt>
                <c:pt idx="59">
                  <c:v>1.64657</c:v>
                </c:pt>
                <c:pt idx="60">
                  <c:v>1.71477</c:v>
                </c:pt>
                <c:pt idx="61">
                  <c:v>1.88741</c:v>
                </c:pt>
                <c:pt idx="62">
                  <c:v>1.96077</c:v>
                </c:pt>
                <c:pt idx="63">
                  <c:v>2.17372</c:v>
                </c:pt>
                <c:pt idx="64">
                  <c:v>2.17949</c:v>
                </c:pt>
                <c:pt idx="65">
                  <c:v>2.18526</c:v>
                </c:pt>
                <c:pt idx="66">
                  <c:v>2.22127</c:v>
                </c:pt>
                <c:pt idx="67">
                  <c:v>2.35052</c:v>
                </c:pt>
                <c:pt idx="68">
                  <c:v>2.38681</c:v>
                </c:pt>
                <c:pt idx="69">
                  <c:v>2.39095</c:v>
                </c:pt>
                <c:pt idx="70">
                  <c:v>2.49652</c:v>
                </c:pt>
                <c:pt idx="71">
                  <c:v>2.52624</c:v>
                </c:pt>
                <c:pt idx="72">
                  <c:v>2.53864</c:v>
                </c:pt>
                <c:pt idx="73">
                  <c:v>2.61362</c:v>
                </c:pt>
                <c:pt idx="74">
                  <c:v>2.67889</c:v>
                </c:pt>
                <c:pt idx="75">
                  <c:v>2.69325</c:v>
                </c:pt>
                <c:pt idx="76">
                  <c:v>3.09028</c:v>
                </c:pt>
                <c:pt idx="77">
                  <c:v>3.151870000000001</c:v>
                </c:pt>
                <c:pt idx="78">
                  <c:v>3.20887</c:v>
                </c:pt>
                <c:pt idx="79">
                  <c:v>3.85017</c:v>
                </c:pt>
                <c:pt idx="80">
                  <c:v>4.74033</c:v>
                </c:pt>
                <c:pt idx="81">
                  <c:v>4.92094</c:v>
                </c:pt>
              </c:numCache>
            </c:numRef>
          </c:val>
          <c:smooth val="0"/>
        </c:ser>
        <c:dLbls>
          <c:showLegendKey val="0"/>
          <c:showVal val="0"/>
          <c:showCatName val="0"/>
          <c:showSerName val="0"/>
          <c:showPercent val="0"/>
          <c:showBubbleSize val="0"/>
        </c:dLbls>
        <c:marker val="1"/>
        <c:smooth val="0"/>
        <c:axId val="2048828680"/>
        <c:axId val="2048834968"/>
      </c:lineChart>
      <c:catAx>
        <c:axId val="2048828680"/>
        <c:scaling>
          <c:orientation val="minMax"/>
        </c:scaling>
        <c:delete val="1"/>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a:t>Sorted by Error Value</a:t>
                </a:r>
              </a:p>
            </c:rich>
          </c:tx>
          <c:layout>
            <c:manualLayout>
              <c:xMode val="edge"/>
              <c:yMode val="edge"/>
              <c:x val="0.423945179787675"/>
              <c:y val="0.812831107319793"/>
            </c:manualLayout>
          </c:layout>
          <c:overlay val="0"/>
          <c:spPr>
            <a:noFill/>
            <a:ln>
              <a:noFill/>
            </a:ln>
            <a:effectLst/>
          </c:spPr>
        </c:title>
        <c:numFmt formatCode="General" sourceLinked="1"/>
        <c:majorTickMark val="none"/>
        <c:minorTickMark val="none"/>
        <c:tickLblPos val="nextTo"/>
        <c:crossAx val="2048834968"/>
        <c:crossesAt val="-10.0"/>
        <c:auto val="1"/>
        <c:lblAlgn val="ctr"/>
        <c:lblOffset val="100"/>
        <c:tickMarkSkip val="10"/>
        <c:noMultiLvlLbl val="0"/>
      </c:catAx>
      <c:valAx>
        <c:axId val="20488349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a:t>Error (Z units)</a:t>
                </a:r>
              </a:p>
            </c:rich>
          </c:tx>
          <c:overlay val="0"/>
          <c:spPr>
            <a:noFill/>
            <a:ln>
              <a:noFill/>
            </a:ln>
            <a:effectLst/>
          </c:sp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2048828680"/>
        <c:crossesAt val="-50.0"/>
        <c:crossBetween val="between"/>
        <c:majorUnit val="5.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28575</xdr:colOff>
      <xdr:row>0</xdr:row>
      <xdr:rowOff>180975</xdr:rowOff>
    </xdr:from>
    <xdr:to>
      <xdr:col>6</xdr:col>
      <xdr:colOff>342900</xdr:colOff>
      <xdr:row>12</xdr:row>
      <xdr:rowOff>42863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28575</xdr:colOff>
      <xdr:row>14</xdr:row>
      <xdr:rowOff>42863</xdr:rowOff>
    </xdr:from>
    <xdr:to>
      <xdr:col>6</xdr:col>
      <xdr:colOff>342900</xdr:colOff>
      <xdr:row>25</xdr:row>
      <xdr:rowOff>95251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28</xdr:row>
      <xdr:rowOff>0</xdr:rowOff>
    </xdr:from>
    <xdr:to>
      <xdr:col>6</xdr:col>
      <xdr:colOff>314325</xdr:colOff>
      <xdr:row>39</xdr:row>
      <xdr:rowOff>52388</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0</xdr:colOff>
      <xdr:row>1</xdr:row>
      <xdr:rowOff>0</xdr:rowOff>
    </xdr:from>
    <xdr:to>
      <xdr:col>16</xdr:col>
      <xdr:colOff>481853</xdr:colOff>
      <xdr:row>22</xdr:row>
      <xdr:rowOff>168088</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22412</xdr:colOff>
      <xdr:row>26</xdr:row>
      <xdr:rowOff>145676</xdr:rowOff>
    </xdr:from>
    <xdr:to>
      <xdr:col>16</xdr:col>
      <xdr:colOff>504265</xdr:colOff>
      <xdr:row>48</xdr:row>
      <xdr:rowOff>123264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doi.org/10.1044/2018_AJA-17-0069"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86"/>
  <sheetViews>
    <sheetView tabSelected="1" workbookViewId="0">
      <selection activeCell="A3" sqref="A3"/>
    </sheetView>
  </sheetViews>
  <sheetFormatPr baseColWidth="10" defaultColWidth="8.83203125" defaultRowHeight="14" x14ac:dyDescent="0"/>
  <cols>
    <col min="1" max="1" width="84.5" style="2" customWidth="1"/>
    <col min="2" max="2" width="26.5" style="2" customWidth="1"/>
    <col min="3" max="3" width="9.83203125" style="2" customWidth="1"/>
    <col min="4" max="4" width="7.6640625" style="2" customWidth="1"/>
    <col min="5" max="5" width="9.1640625" style="2" customWidth="1"/>
    <col min="6" max="6" width="9.83203125" style="2" customWidth="1"/>
    <col min="7" max="7" width="7.5" style="2" customWidth="1"/>
    <col min="8" max="11" width="8.5" style="2" customWidth="1"/>
    <col min="12" max="12" width="7.33203125" style="2" customWidth="1"/>
    <col min="13" max="16" width="8.33203125" style="2" customWidth="1"/>
    <col min="17" max="17" width="9.83203125" style="2" customWidth="1"/>
    <col min="18" max="18" width="11" style="2" customWidth="1"/>
    <col min="19" max="19" width="12.5" style="2" customWidth="1"/>
    <col min="20" max="20" width="11.6640625" style="2" customWidth="1"/>
    <col min="21" max="21" width="8.83203125" style="2"/>
    <col min="22" max="23" width="11.1640625" style="2" customWidth="1"/>
    <col min="24" max="24" width="11" style="2" customWidth="1"/>
    <col min="25" max="25" width="13.33203125" style="2" customWidth="1"/>
    <col min="26" max="26" width="11.1640625" style="2" customWidth="1"/>
    <col min="27" max="27" width="11.83203125" style="2" customWidth="1"/>
    <col min="28" max="29" width="8.83203125" style="2"/>
    <col min="30" max="30" width="12.5" style="2" customWidth="1"/>
    <col min="36" max="36" width="12.5" style="2" customWidth="1"/>
    <col min="37" max="37" width="8.83203125" style="2"/>
    <col min="38" max="38" width="12.5" style="38" customWidth="1"/>
    <col min="39" max="39" width="12.1640625" style="38" customWidth="1"/>
    <col min="40" max="46" width="13.5" style="38" customWidth="1"/>
    <col min="47" max="57" width="8.83203125" style="2"/>
    <col min="58" max="59" width="12.5" style="38" customWidth="1"/>
    <col min="60" max="60" width="14.5" style="38" customWidth="1"/>
    <col min="61" max="61" width="13.1640625" style="38" customWidth="1"/>
    <col min="62" max="62" width="13.5" style="38" customWidth="1"/>
    <col min="63" max="63" width="14.83203125" style="38" customWidth="1"/>
    <col min="64" max="66" width="14.5" style="38" customWidth="1"/>
    <col min="67" max="16384" width="8.83203125" style="2"/>
  </cols>
  <sheetData>
    <row r="1" spans="1:66" s="37" customFormat="1" ht="42">
      <c r="A1" s="45" t="s">
        <v>145</v>
      </c>
      <c r="B1" s="25" t="s">
        <v>131</v>
      </c>
      <c r="C1" s="5" t="s">
        <v>1</v>
      </c>
      <c r="D1" s="41" t="s">
        <v>19</v>
      </c>
      <c r="E1" s="41" t="s">
        <v>20</v>
      </c>
      <c r="F1" s="5" t="s">
        <v>0</v>
      </c>
      <c r="G1" s="5" t="s">
        <v>6</v>
      </c>
      <c r="H1" s="5" t="s">
        <v>7</v>
      </c>
      <c r="I1" s="5" t="s">
        <v>8</v>
      </c>
      <c r="J1" s="5" t="s">
        <v>9</v>
      </c>
      <c r="K1" s="5" t="s">
        <v>10</v>
      </c>
      <c r="L1" s="5" t="s">
        <v>11</v>
      </c>
      <c r="M1" s="5" t="s">
        <v>12</v>
      </c>
      <c r="N1" s="5" t="s">
        <v>13</v>
      </c>
      <c r="O1" s="5" t="s">
        <v>14</v>
      </c>
      <c r="P1" s="5" t="s">
        <v>15</v>
      </c>
      <c r="Q1" s="5" t="s">
        <v>1</v>
      </c>
      <c r="R1" s="5" t="s">
        <v>16</v>
      </c>
      <c r="S1" s="5" t="s">
        <v>18</v>
      </c>
      <c r="T1" s="5" t="s">
        <v>17</v>
      </c>
      <c r="U1" s="5"/>
      <c r="V1" s="5" t="s">
        <v>26</v>
      </c>
      <c r="W1" s="5" t="s">
        <v>28</v>
      </c>
      <c r="X1" s="5" t="s">
        <v>2</v>
      </c>
      <c r="Y1" s="5" t="s">
        <v>25</v>
      </c>
      <c r="Z1" s="5" t="s">
        <v>27</v>
      </c>
      <c r="AA1" s="5" t="s">
        <v>3</v>
      </c>
      <c r="AB1" s="5" t="s">
        <v>29</v>
      </c>
      <c r="AC1" s="5" t="s">
        <v>30</v>
      </c>
      <c r="AD1" s="5" t="s">
        <v>31</v>
      </c>
      <c r="AE1" s="5"/>
      <c r="AF1" s="43" t="s">
        <v>139</v>
      </c>
      <c r="AG1" s="43" t="s">
        <v>140</v>
      </c>
      <c r="AH1" s="43" t="s">
        <v>141</v>
      </c>
      <c r="AI1" s="44"/>
      <c r="AJ1" s="42" t="s">
        <v>136</v>
      </c>
      <c r="AK1" s="5"/>
      <c r="AL1" s="15" t="s">
        <v>32</v>
      </c>
      <c r="AM1" s="15" t="s">
        <v>33</v>
      </c>
      <c r="AN1" s="15" t="s">
        <v>34</v>
      </c>
      <c r="AO1" s="15" t="s">
        <v>35</v>
      </c>
      <c r="AP1" s="15" t="s">
        <v>36</v>
      </c>
      <c r="AQ1" s="15" t="s">
        <v>37</v>
      </c>
      <c r="AR1" s="15" t="s">
        <v>38</v>
      </c>
      <c r="AS1" s="15" t="s">
        <v>39</v>
      </c>
      <c r="AT1" s="15" t="s">
        <v>40</v>
      </c>
      <c r="AU1" s="5"/>
      <c r="AV1" s="5" t="s">
        <v>56</v>
      </c>
      <c r="AW1" s="5" t="s">
        <v>57</v>
      </c>
      <c r="AX1" s="5" t="s">
        <v>58</v>
      </c>
      <c r="AY1" s="5" t="s">
        <v>59</v>
      </c>
      <c r="AZ1" s="5" t="s">
        <v>60</v>
      </c>
      <c r="BA1" s="5" t="s">
        <v>61</v>
      </c>
      <c r="BB1" s="5" t="s">
        <v>62</v>
      </c>
      <c r="BC1" s="5" t="s">
        <v>63</v>
      </c>
      <c r="BD1" s="5" t="s">
        <v>64</v>
      </c>
      <c r="BE1" s="5"/>
      <c r="BF1" s="15" t="s">
        <v>65</v>
      </c>
      <c r="BG1" s="15" t="s">
        <v>66</v>
      </c>
      <c r="BH1" s="15" t="s">
        <v>67</v>
      </c>
      <c r="BI1" s="15" t="s">
        <v>68</v>
      </c>
      <c r="BJ1" s="15" t="s">
        <v>69</v>
      </c>
      <c r="BK1" s="15" t="s">
        <v>70</v>
      </c>
      <c r="BL1" s="15" t="s">
        <v>71</v>
      </c>
      <c r="BM1" s="15" t="s">
        <v>72</v>
      </c>
      <c r="BN1" s="15" t="s">
        <v>73</v>
      </c>
    </row>
    <row r="2" spans="1:66">
      <c r="A2" s="2" t="s">
        <v>4</v>
      </c>
      <c r="B2" s="2">
        <v>1</v>
      </c>
      <c r="C2" s="3">
        <v>23.333300000000001</v>
      </c>
      <c r="D2" s="31" t="s">
        <v>24</v>
      </c>
      <c r="E2" s="32" t="s">
        <v>23</v>
      </c>
      <c r="F2" s="3">
        <v>53</v>
      </c>
      <c r="G2" s="3">
        <v>15</v>
      </c>
      <c r="H2" s="3">
        <v>20</v>
      </c>
      <c r="I2" s="3">
        <v>25</v>
      </c>
      <c r="J2" s="3">
        <v>25</v>
      </c>
      <c r="K2" s="3">
        <v>55</v>
      </c>
      <c r="L2" s="3">
        <v>15</v>
      </c>
      <c r="M2" s="3">
        <v>25</v>
      </c>
      <c r="N2" s="3">
        <v>40</v>
      </c>
      <c r="O2" s="3">
        <v>25</v>
      </c>
      <c r="P2" s="3">
        <v>55</v>
      </c>
      <c r="Q2" s="3">
        <v>23.333300000000001</v>
      </c>
      <c r="R2" s="3">
        <v>37.5</v>
      </c>
      <c r="S2" s="3">
        <v>15</v>
      </c>
      <c r="T2" s="3">
        <v>15</v>
      </c>
      <c r="V2" s="38">
        <v>4</v>
      </c>
      <c r="W2" s="38">
        <v>5</v>
      </c>
      <c r="X2" s="38">
        <v>4.5</v>
      </c>
      <c r="Y2" s="38">
        <v>10</v>
      </c>
      <c r="Z2" s="38">
        <v>4</v>
      </c>
      <c r="AA2" s="38">
        <v>7</v>
      </c>
      <c r="AB2" s="38">
        <v>-6</v>
      </c>
      <c r="AC2" s="38">
        <v>1</v>
      </c>
      <c r="AD2" s="38">
        <v>-2.5</v>
      </c>
      <c r="AF2" s="1">
        <f>W2-V2</f>
        <v>1</v>
      </c>
      <c r="AG2">
        <f>Z2-Y2</f>
        <v>-6</v>
      </c>
      <c r="AH2">
        <f>AC2-AB2</f>
        <v>7</v>
      </c>
      <c r="AJ2" s="2">
        <v>13</v>
      </c>
      <c r="AL2" s="38">
        <v>2.35134</v>
      </c>
      <c r="AM2" s="38">
        <v>1.7720800000000001</v>
      </c>
      <c r="AN2" s="38">
        <v>2.0617100000000002</v>
      </c>
      <c r="AO2" s="38">
        <v>-1.0172000000000001</v>
      </c>
      <c r="AP2" s="38">
        <v>-2.5813000000000001</v>
      </c>
      <c r="AQ2" s="38">
        <v>-1.79925</v>
      </c>
      <c r="AR2" s="38">
        <v>3.3685399999999999</v>
      </c>
      <c r="AS2" s="38">
        <v>4.3533799999999996</v>
      </c>
      <c r="AT2" s="38">
        <v>3.8609599999999999</v>
      </c>
      <c r="AU2" s="38"/>
      <c r="AV2" s="38">
        <f t="shared" ref="AV2:AV33" si="0">V2-AL2</f>
        <v>1.64866</v>
      </c>
      <c r="AW2" s="38">
        <f t="shared" ref="AW2:AW33" si="1">W2-AM2</f>
        <v>3.2279200000000001</v>
      </c>
      <c r="AX2" s="38">
        <f t="shared" ref="AX2:AX33" si="2">X2-AN2</f>
        <v>2.4382899999999998</v>
      </c>
      <c r="AY2" s="38">
        <f t="shared" ref="AY2:AY33" si="3">Y2-AO2</f>
        <v>11.017200000000001</v>
      </c>
      <c r="AZ2" s="38">
        <f t="shared" ref="AZ2:AZ33" si="4">Z2-AP2</f>
        <v>6.5813000000000006</v>
      </c>
      <c r="BA2" s="38">
        <f t="shared" ref="BA2:BA33" si="5">AA2-AQ2</f>
        <v>8.7992500000000007</v>
      </c>
      <c r="BB2" s="38">
        <f t="shared" ref="BB2:BB33" si="6">AB2-AR2</f>
        <v>-9.3685399999999994</v>
      </c>
      <c r="BC2" s="38">
        <f t="shared" ref="BC2:BC33" si="7">AC2-AS2</f>
        <v>-3.3533799999999996</v>
      </c>
      <c r="BD2" s="38">
        <f t="shared" ref="BD2:BD33" si="8">AD2-AT2</f>
        <v>-6.3609600000000004</v>
      </c>
      <c r="BF2" s="38">
        <f t="shared" ref="BF2:BF33" si="9">AV2/AV$85</f>
        <v>0.93188231125224097</v>
      </c>
      <c r="BG2" s="38">
        <f t="shared" ref="BG2:BG33" si="10">AW2/AW$85</f>
        <v>1.7415241014646095</v>
      </c>
      <c r="BH2" s="38">
        <f t="shared" ref="BH2:BH33" si="11">AX2/AX$85</f>
        <v>1.7991959461595077</v>
      </c>
      <c r="BI2" s="38">
        <f t="shared" ref="BI2:BI33" si="12">AY2/AY$85</f>
        <v>3.1716617423020512</v>
      </c>
      <c r="BJ2" s="38">
        <f t="shared" ref="BJ2:BJ33" si="13">AZ2/AZ$85</f>
        <v>2.7049135003595</v>
      </c>
      <c r="BK2" s="38">
        <f t="shared" ref="BK2:BK33" si="14">BA2/BA$85</f>
        <v>3.5482293943431968</v>
      </c>
      <c r="BL2" s="38">
        <f t="shared" ref="BL2:BL33" si="15">BB2/BB$85</f>
        <v>-2.7532136482836473</v>
      </c>
      <c r="BM2" s="38">
        <f t="shared" ref="BM2:BM33" si="16">BC2/BC$85</f>
        <v>-1.2011241289275234</v>
      </c>
      <c r="BN2" s="38">
        <f t="shared" ref="BN2:BN33" si="17">BD2/BD$85</f>
        <v>-2.817730054396987</v>
      </c>
    </row>
    <row r="3" spans="1:66">
      <c r="A3" s="2" t="s">
        <v>5</v>
      </c>
      <c r="B3" s="2">
        <v>2</v>
      </c>
      <c r="C3" s="3">
        <v>11.666700000000001</v>
      </c>
      <c r="D3" s="33" t="s">
        <v>24</v>
      </c>
      <c r="E3" s="34" t="s">
        <v>22</v>
      </c>
      <c r="F3" s="3">
        <v>70</v>
      </c>
      <c r="G3" s="3">
        <v>10</v>
      </c>
      <c r="H3" s="3">
        <v>10</v>
      </c>
      <c r="I3" s="3">
        <v>15</v>
      </c>
      <c r="J3" s="3">
        <v>25</v>
      </c>
      <c r="K3" s="3">
        <v>55</v>
      </c>
      <c r="L3" s="3">
        <v>5</v>
      </c>
      <c r="M3" s="3">
        <v>20</v>
      </c>
      <c r="N3" s="3">
        <v>10</v>
      </c>
      <c r="O3" s="3">
        <v>30</v>
      </c>
      <c r="P3" s="3">
        <v>55</v>
      </c>
      <c r="Q3" s="3">
        <v>11.666700000000001</v>
      </c>
      <c r="R3" s="3">
        <v>31.666699999999999</v>
      </c>
      <c r="S3" s="3">
        <v>10</v>
      </c>
      <c r="T3" s="3">
        <v>10</v>
      </c>
      <c r="V3" s="38">
        <v>4</v>
      </c>
      <c r="W3" s="38">
        <v>1</v>
      </c>
      <c r="X3" s="38">
        <v>2.5</v>
      </c>
      <c r="Y3" s="38">
        <v>9</v>
      </c>
      <c r="Z3" s="38">
        <v>-5</v>
      </c>
      <c r="AA3" s="38">
        <v>2</v>
      </c>
      <c r="AB3" s="38">
        <v>-5</v>
      </c>
      <c r="AC3" s="38">
        <v>6</v>
      </c>
      <c r="AD3" s="38">
        <v>0.5</v>
      </c>
      <c r="AF3">
        <f t="shared" ref="AF3:AF66" si="18">W3-V3</f>
        <v>-3</v>
      </c>
      <c r="AG3">
        <f t="shared" ref="AG3:AG66" si="19">Z3-Y3</f>
        <v>-14</v>
      </c>
      <c r="AH3">
        <f t="shared" ref="AH3:AH66" si="20">AC3-AB3</f>
        <v>11</v>
      </c>
      <c r="AJ3" s="2">
        <v>574</v>
      </c>
      <c r="AL3" s="38">
        <v>3.1899000000000002</v>
      </c>
      <c r="AM3" s="38">
        <v>2.2692299999999999</v>
      </c>
      <c r="AN3" s="38">
        <v>2.7295600000000002</v>
      </c>
      <c r="AO3" s="38">
        <v>-2.0945900000000002</v>
      </c>
      <c r="AP3" s="38">
        <v>-3.8542999999999998</v>
      </c>
      <c r="AQ3" s="38">
        <v>-2.97445</v>
      </c>
      <c r="AR3" s="38">
        <v>5.2844899999999999</v>
      </c>
      <c r="AS3" s="38">
        <v>6.1235299999999997</v>
      </c>
      <c r="AT3" s="38">
        <v>5.7040100000000002</v>
      </c>
      <c r="AU3" s="38"/>
      <c r="AV3" s="38">
        <f t="shared" si="0"/>
        <v>0.81009999999999982</v>
      </c>
      <c r="AW3" s="38">
        <f t="shared" si="1"/>
        <v>-1.2692299999999999</v>
      </c>
      <c r="AX3" s="38">
        <f t="shared" si="2"/>
        <v>-0.22956000000000021</v>
      </c>
      <c r="AY3" s="38">
        <f t="shared" si="3"/>
        <v>11.09459</v>
      </c>
      <c r="AZ3" s="38">
        <f t="shared" si="4"/>
        <v>-1.1457000000000002</v>
      </c>
      <c r="BA3" s="38">
        <f t="shared" si="5"/>
        <v>4.97445</v>
      </c>
      <c r="BB3" s="38">
        <f t="shared" si="6"/>
        <v>-10.28449</v>
      </c>
      <c r="BC3" s="38">
        <f t="shared" si="7"/>
        <v>-0.1235299999999997</v>
      </c>
      <c r="BD3" s="38">
        <f t="shared" si="8"/>
        <v>-5.2040100000000002</v>
      </c>
      <c r="BF3" s="38">
        <f t="shared" si="9"/>
        <v>0.45789784451945231</v>
      </c>
      <c r="BG3" s="38">
        <f t="shared" si="10"/>
        <v>-0.68477367323289484</v>
      </c>
      <c r="BH3" s="38">
        <f t="shared" si="11"/>
        <v>-0.16939060628570718</v>
      </c>
      <c r="BI3" s="38">
        <f t="shared" si="12"/>
        <v>3.1939409876853389</v>
      </c>
      <c r="BJ3" s="38">
        <f t="shared" si="13"/>
        <v>-0.47088256079526525</v>
      </c>
      <c r="BK3" s="38">
        <f t="shared" si="14"/>
        <v>2.0059084252283448</v>
      </c>
      <c r="BL3" s="38">
        <f t="shared" si="15"/>
        <v>-3.0223917743465569</v>
      </c>
      <c r="BM3" s="38">
        <f t="shared" si="16"/>
        <v>-4.4246361476008272E-2</v>
      </c>
      <c r="BN3" s="38">
        <f t="shared" si="17"/>
        <v>-2.3052330749419059</v>
      </c>
    </row>
    <row r="4" spans="1:66">
      <c r="B4" s="2">
        <v>3</v>
      </c>
      <c r="C4" s="3">
        <v>7.5</v>
      </c>
      <c r="D4" s="33" t="s">
        <v>21</v>
      </c>
      <c r="E4" s="34" t="s">
        <v>22</v>
      </c>
      <c r="F4" s="3">
        <v>46</v>
      </c>
      <c r="G4" s="3">
        <v>10</v>
      </c>
      <c r="H4" s="3">
        <v>5</v>
      </c>
      <c r="I4" s="3">
        <v>5</v>
      </c>
      <c r="J4" s="3">
        <v>10</v>
      </c>
      <c r="K4" s="3">
        <v>5</v>
      </c>
      <c r="L4" s="3">
        <v>10</v>
      </c>
      <c r="M4" s="3">
        <v>5</v>
      </c>
      <c r="N4" s="3">
        <v>10</v>
      </c>
      <c r="O4" s="3">
        <v>15</v>
      </c>
      <c r="P4" s="3">
        <v>15</v>
      </c>
      <c r="Q4" s="3">
        <v>7.5</v>
      </c>
      <c r="R4" s="3">
        <v>10</v>
      </c>
      <c r="S4" s="3">
        <v>5</v>
      </c>
      <c r="T4" s="3">
        <v>10</v>
      </c>
      <c r="V4" s="38">
        <v>3</v>
      </c>
      <c r="W4" s="38">
        <v>-1</v>
      </c>
      <c r="X4" s="38">
        <v>1</v>
      </c>
      <c r="Y4" s="38">
        <v>-1</v>
      </c>
      <c r="Z4" s="38">
        <v>-3</v>
      </c>
      <c r="AA4" s="38">
        <v>-2</v>
      </c>
      <c r="AB4" s="38">
        <v>4</v>
      </c>
      <c r="AC4" s="38">
        <v>2</v>
      </c>
      <c r="AD4" s="38">
        <v>3</v>
      </c>
      <c r="AF4">
        <f t="shared" si="18"/>
        <v>-4</v>
      </c>
      <c r="AG4">
        <f t="shared" si="19"/>
        <v>-2</v>
      </c>
      <c r="AH4">
        <f t="shared" si="20"/>
        <v>-2</v>
      </c>
      <c r="AJ4" s="2">
        <v>738</v>
      </c>
      <c r="AL4" s="38">
        <v>2.4130400000000001</v>
      </c>
      <c r="AM4" s="38">
        <v>1.5456300000000001</v>
      </c>
      <c r="AN4" s="38">
        <v>1.9793400000000001</v>
      </c>
      <c r="AO4" s="38">
        <v>-4.2140199999999997</v>
      </c>
      <c r="AP4" s="38">
        <v>-5.6086299999999998</v>
      </c>
      <c r="AQ4" s="38">
        <v>-4.9113199999999999</v>
      </c>
      <c r="AR4" s="38">
        <v>6.6270600000000002</v>
      </c>
      <c r="AS4" s="38">
        <v>7.1542599999999998</v>
      </c>
      <c r="AT4" s="38">
        <v>6.8906599999999996</v>
      </c>
      <c r="AU4" s="38"/>
      <c r="AV4" s="38">
        <f t="shared" si="0"/>
        <v>0.58695999999999993</v>
      </c>
      <c r="AW4" s="38">
        <f t="shared" si="1"/>
        <v>-2.5456300000000001</v>
      </c>
      <c r="AX4" s="38">
        <f t="shared" si="2"/>
        <v>-0.9793400000000001</v>
      </c>
      <c r="AY4" s="38">
        <f t="shared" si="3"/>
        <v>3.2140199999999997</v>
      </c>
      <c r="AZ4" s="38">
        <f t="shared" si="4"/>
        <v>2.6086299999999998</v>
      </c>
      <c r="BA4" s="38">
        <f t="shared" si="5"/>
        <v>2.9113199999999999</v>
      </c>
      <c r="BB4" s="38">
        <f t="shared" si="6"/>
        <v>-2.6270600000000002</v>
      </c>
      <c r="BC4" s="38">
        <f t="shared" si="7"/>
        <v>-5.1542599999999998</v>
      </c>
      <c r="BD4" s="38">
        <f t="shared" si="8"/>
        <v>-3.8906599999999996</v>
      </c>
      <c r="BF4" s="38">
        <f t="shared" si="9"/>
        <v>0.33177103915459544</v>
      </c>
      <c r="BG4" s="38">
        <f t="shared" si="10"/>
        <v>-1.3734156975424898</v>
      </c>
      <c r="BH4" s="38">
        <f t="shared" si="11"/>
        <v>-0.72264765795366936</v>
      </c>
      <c r="BI4" s="38">
        <f t="shared" si="12"/>
        <v>0.92526088960839759</v>
      </c>
      <c r="BJ4" s="38">
        <f t="shared" si="13"/>
        <v>1.0721466130464803</v>
      </c>
      <c r="BK4" s="38">
        <f t="shared" si="14"/>
        <v>1.1739672358825166</v>
      </c>
      <c r="BL4" s="38">
        <f t="shared" si="15"/>
        <v>-0.77203677914168489</v>
      </c>
      <c r="BM4" s="38">
        <f t="shared" si="16"/>
        <v>-1.8461689557300329</v>
      </c>
      <c r="BN4" s="38">
        <f t="shared" si="17"/>
        <v>-1.7234552038434734</v>
      </c>
    </row>
    <row r="5" spans="1:66">
      <c r="B5" s="2">
        <v>4</v>
      </c>
      <c r="C5" s="3">
        <v>12.5</v>
      </c>
      <c r="D5" s="33" t="s">
        <v>21</v>
      </c>
      <c r="E5" s="34" t="s">
        <v>22</v>
      </c>
      <c r="F5" s="3">
        <v>77</v>
      </c>
      <c r="G5" s="3">
        <v>5</v>
      </c>
      <c r="H5" s="3">
        <v>15</v>
      </c>
      <c r="I5" s="3">
        <v>10</v>
      </c>
      <c r="J5" s="3">
        <v>20</v>
      </c>
      <c r="K5" s="3">
        <v>55</v>
      </c>
      <c r="L5" s="3">
        <v>10</v>
      </c>
      <c r="M5" s="3">
        <v>20</v>
      </c>
      <c r="N5" s="3">
        <v>15</v>
      </c>
      <c r="O5" s="3">
        <v>30</v>
      </c>
      <c r="P5" s="3">
        <v>45</v>
      </c>
      <c r="Q5" s="3">
        <v>12.5</v>
      </c>
      <c r="R5" s="3">
        <v>29.166699999999999</v>
      </c>
      <c r="S5" s="3">
        <v>5</v>
      </c>
      <c r="T5" s="3">
        <v>10</v>
      </c>
      <c r="V5" s="38">
        <v>5</v>
      </c>
      <c r="W5" s="38">
        <v>3</v>
      </c>
      <c r="X5" s="38">
        <v>4</v>
      </c>
      <c r="Y5" s="38">
        <v>3</v>
      </c>
      <c r="Z5" s="38">
        <v>1</v>
      </c>
      <c r="AA5" s="38">
        <v>2</v>
      </c>
      <c r="AB5" s="38">
        <v>2</v>
      </c>
      <c r="AC5" s="38">
        <v>2</v>
      </c>
      <c r="AD5" s="38">
        <v>2</v>
      </c>
      <c r="AF5">
        <f t="shared" si="18"/>
        <v>-2</v>
      </c>
      <c r="AG5">
        <f t="shared" si="19"/>
        <v>-2</v>
      </c>
      <c r="AH5">
        <f t="shared" si="20"/>
        <v>0</v>
      </c>
      <c r="AJ5" s="2">
        <v>310</v>
      </c>
      <c r="AL5" s="38">
        <v>3.4240200000000001</v>
      </c>
      <c r="AM5" s="38">
        <v>2.47987</v>
      </c>
      <c r="AN5" s="38">
        <v>2.9519500000000001</v>
      </c>
      <c r="AO5" s="38">
        <v>-1.5438099999999999</v>
      </c>
      <c r="AP5" s="38">
        <v>-3.4083600000000001</v>
      </c>
      <c r="AQ5" s="38">
        <v>-2.4760900000000001</v>
      </c>
      <c r="AR5" s="38">
        <v>4.9678300000000002</v>
      </c>
      <c r="AS5" s="38">
        <v>5.8882300000000001</v>
      </c>
      <c r="AT5" s="38">
        <v>5.4280299999999997</v>
      </c>
      <c r="AU5" s="38"/>
      <c r="AV5" s="38">
        <f t="shared" si="0"/>
        <v>1.5759799999999999</v>
      </c>
      <c r="AW5" s="38">
        <f t="shared" si="1"/>
        <v>0.52012999999999998</v>
      </c>
      <c r="AX5" s="38">
        <f t="shared" si="2"/>
        <v>1.0480499999999999</v>
      </c>
      <c r="AY5" s="38">
        <f t="shared" si="3"/>
        <v>4.5438099999999997</v>
      </c>
      <c r="AZ5" s="38">
        <f t="shared" si="4"/>
        <v>4.4083600000000001</v>
      </c>
      <c r="BA5" s="38">
        <f t="shared" si="5"/>
        <v>4.4760900000000001</v>
      </c>
      <c r="BB5" s="38">
        <f t="shared" si="6"/>
        <v>-2.9678300000000002</v>
      </c>
      <c r="BC5" s="38">
        <f t="shared" si="7"/>
        <v>-3.8882300000000001</v>
      </c>
      <c r="BD5" s="38">
        <f t="shared" si="8"/>
        <v>-3.4280299999999997</v>
      </c>
      <c r="BF5" s="38">
        <f t="shared" si="9"/>
        <v>0.89080094433497914</v>
      </c>
      <c r="BG5" s="38">
        <f t="shared" si="10"/>
        <v>0.28062000634922407</v>
      </c>
      <c r="BH5" s="38">
        <f t="shared" si="11"/>
        <v>0.7733482528216381</v>
      </c>
      <c r="BI5" s="38">
        <f t="shared" si="12"/>
        <v>1.3080844807473297</v>
      </c>
      <c r="BJ5" s="38">
        <f t="shared" si="13"/>
        <v>1.8118354243758534</v>
      </c>
      <c r="BK5" s="38">
        <f t="shared" si="14"/>
        <v>1.8049486160440538</v>
      </c>
      <c r="BL5" s="38">
        <f t="shared" si="15"/>
        <v>-0.87218179799474183</v>
      </c>
      <c r="BM5" s="38">
        <f t="shared" si="16"/>
        <v>-1.3926983735275649</v>
      </c>
      <c r="BN5" s="38">
        <f t="shared" si="17"/>
        <v>-1.5185228579293852</v>
      </c>
    </row>
    <row r="6" spans="1:66">
      <c r="B6" s="2">
        <v>5</v>
      </c>
      <c r="C6" s="3">
        <v>4.1666999999999996</v>
      </c>
      <c r="D6" s="33" t="s">
        <v>21</v>
      </c>
      <c r="E6" s="34" t="s">
        <v>22</v>
      </c>
      <c r="F6" s="3">
        <v>24</v>
      </c>
      <c r="G6" s="3">
        <v>5</v>
      </c>
      <c r="H6" s="3">
        <v>5</v>
      </c>
      <c r="I6" s="3">
        <v>5</v>
      </c>
      <c r="J6" s="3">
        <v>5</v>
      </c>
      <c r="K6" s="3">
        <v>-10</v>
      </c>
      <c r="L6" s="3">
        <v>5</v>
      </c>
      <c r="M6" s="3">
        <v>5</v>
      </c>
      <c r="N6" s="3">
        <v>0</v>
      </c>
      <c r="O6" s="3">
        <v>-5</v>
      </c>
      <c r="P6" s="3">
        <v>0</v>
      </c>
      <c r="Q6" s="3">
        <v>4.1666999999999996</v>
      </c>
      <c r="R6" s="3">
        <v>-0.83333000000000002</v>
      </c>
      <c r="S6" s="3">
        <v>5</v>
      </c>
      <c r="T6" s="3">
        <v>10</v>
      </c>
      <c r="V6" s="38">
        <v>1</v>
      </c>
      <c r="W6" s="38">
        <v>3</v>
      </c>
      <c r="X6" s="38">
        <v>2</v>
      </c>
      <c r="Y6" s="38">
        <v>4</v>
      </c>
      <c r="Z6" s="38">
        <v>-9</v>
      </c>
      <c r="AA6" s="38">
        <v>-2.5</v>
      </c>
      <c r="AB6" s="38">
        <v>-3</v>
      </c>
      <c r="AC6" s="38">
        <v>12</v>
      </c>
      <c r="AD6" s="38">
        <v>4.5</v>
      </c>
      <c r="AF6">
        <f t="shared" si="18"/>
        <v>2</v>
      </c>
      <c r="AG6">
        <f t="shared" si="19"/>
        <v>-13</v>
      </c>
      <c r="AH6">
        <f t="shared" si="20"/>
        <v>15</v>
      </c>
      <c r="AJ6" s="2">
        <v>0</v>
      </c>
      <c r="AL6" s="38">
        <v>1.6913400000000001</v>
      </c>
      <c r="AM6" s="38">
        <v>0.88285000000000002</v>
      </c>
      <c r="AN6" s="38">
        <v>1.2870900000000001</v>
      </c>
      <c r="AO6" s="38">
        <v>-6.0710699999999997</v>
      </c>
      <c r="AP6" s="38">
        <v>-7.1330900000000002</v>
      </c>
      <c r="AQ6" s="38">
        <v>-6.6020799999999999</v>
      </c>
      <c r="AR6" s="38">
        <v>7.7624000000000004</v>
      </c>
      <c r="AS6" s="38">
        <v>8.0159500000000001</v>
      </c>
      <c r="AT6" s="38">
        <v>7.88917</v>
      </c>
      <c r="AU6" s="38"/>
      <c r="AV6" s="38">
        <f t="shared" si="0"/>
        <v>-0.69134000000000007</v>
      </c>
      <c r="AW6" s="38">
        <f t="shared" si="1"/>
        <v>2.1171500000000001</v>
      </c>
      <c r="AX6" s="38">
        <f t="shared" si="2"/>
        <v>0.71290999999999993</v>
      </c>
      <c r="AY6" s="38">
        <f t="shared" si="3"/>
        <v>10.071069999999999</v>
      </c>
      <c r="AZ6" s="38">
        <f t="shared" si="4"/>
        <v>-1.8669099999999998</v>
      </c>
      <c r="BA6" s="38">
        <f t="shared" si="5"/>
        <v>4.1020799999999999</v>
      </c>
      <c r="BB6" s="38">
        <f t="shared" si="6"/>
        <v>-10.7624</v>
      </c>
      <c r="BC6" s="38">
        <f t="shared" si="7"/>
        <v>3.9840499999999999</v>
      </c>
      <c r="BD6" s="38">
        <f t="shared" si="8"/>
        <v>-3.38917</v>
      </c>
      <c r="BF6" s="38">
        <f t="shared" si="9"/>
        <v>-0.39077039356879184</v>
      </c>
      <c r="BG6" s="38">
        <f t="shared" si="10"/>
        <v>1.1422426055837189</v>
      </c>
      <c r="BH6" s="38">
        <f t="shared" si="11"/>
        <v>0.52605095455281148</v>
      </c>
      <c r="BI6" s="38">
        <f t="shared" si="12"/>
        <v>2.8992872438592308</v>
      </c>
      <c r="BJ6" s="38">
        <f t="shared" si="13"/>
        <v>-0.76729978316687486</v>
      </c>
      <c r="BK6" s="38">
        <f t="shared" si="14"/>
        <v>1.6541319810151252</v>
      </c>
      <c r="BL6" s="38">
        <f t="shared" si="15"/>
        <v>-3.1628393077563772</v>
      </c>
      <c r="BM6" s="38">
        <f t="shared" si="16"/>
        <v>1.4270194805997831</v>
      </c>
      <c r="BN6" s="38">
        <f t="shared" si="17"/>
        <v>-1.5013089484072588</v>
      </c>
    </row>
    <row r="7" spans="1:66">
      <c r="B7" s="2">
        <v>6</v>
      </c>
      <c r="C7" s="3">
        <v>30</v>
      </c>
      <c r="D7" s="33" t="s">
        <v>21</v>
      </c>
      <c r="E7" s="34" t="s">
        <v>22</v>
      </c>
      <c r="F7" s="3">
        <v>68</v>
      </c>
      <c r="G7" s="3">
        <v>30</v>
      </c>
      <c r="H7" s="3">
        <v>25</v>
      </c>
      <c r="I7" s="3">
        <v>25</v>
      </c>
      <c r="J7" s="3">
        <v>50</v>
      </c>
      <c r="K7" s="3">
        <v>75</v>
      </c>
      <c r="L7" s="3">
        <v>35</v>
      </c>
      <c r="M7" s="3">
        <v>30</v>
      </c>
      <c r="N7" s="3">
        <v>35</v>
      </c>
      <c r="O7" s="3">
        <v>60</v>
      </c>
      <c r="P7" s="3">
        <v>70</v>
      </c>
      <c r="Q7" s="3">
        <v>30</v>
      </c>
      <c r="R7" s="3">
        <v>52.5</v>
      </c>
      <c r="S7" s="3">
        <v>10</v>
      </c>
      <c r="T7" s="3">
        <v>10</v>
      </c>
      <c r="V7" s="38">
        <v>1</v>
      </c>
      <c r="W7" s="38">
        <v>2</v>
      </c>
      <c r="X7" s="38">
        <v>1.5</v>
      </c>
      <c r="Y7" s="38">
        <v>3</v>
      </c>
      <c r="Z7" s="38">
        <v>2</v>
      </c>
      <c r="AA7" s="38">
        <v>2.5</v>
      </c>
      <c r="AB7" s="38">
        <v>-2</v>
      </c>
      <c r="AC7" s="38">
        <v>0</v>
      </c>
      <c r="AD7" s="38">
        <v>-1</v>
      </c>
      <c r="AF7">
        <f t="shared" si="18"/>
        <v>1</v>
      </c>
      <c r="AG7">
        <f t="shared" si="19"/>
        <v>-1</v>
      </c>
      <c r="AH7">
        <f t="shared" si="20"/>
        <v>2</v>
      </c>
      <c r="AJ7" s="2">
        <v>6</v>
      </c>
      <c r="AL7" s="38">
        <v>2.7567499999999998</v>
      </c>
      <c r="AM7" s="38">
        <v>2.2286000000000001</v>
      </c>
      <c r="AN7" s="38">
        <v>2.49268</v>
      </c>
      <c r="AO7" s="38">
        <v>1.02407</v>
      </c>
      <c r="AP7" s="38">
        <v>-0.78571999999999997</v>
      </c>
      <c r="AQ7" s="38">
        <v>0.11917999999999999</v>
      </c>
      <c r="AR7" s="38">
        <v>1.73268</v>
      </c>
      <c r="AS7" s="38">
        <v>3.0143200000000001</v>
      </c>
      <c r="AT7" s="38">
        <v>2.3734999999999999</v>
      </c>
      <c r="AU7" s="38"/>
      <c r="AV7" s="38">
        <f t="shared" si="0"/>
        <v>-1.7567499999999998</v>
      </c>
      <c r="AW7" s="38">
        <f t="shared" si="1"/>
        <v>-0.22860000000000014</v>
      </c>
      <c r="AX7" s="38">
        <f t="shared" si="2"/>
        <v>-0.99268000000000001</v>
      </c>
      <c r="AY7" s="38">
        <f t="shared" si="3"/>
        <v>1.97593</v>
      </c>
      <c r="AZ7" s="38">
        <f t="shared" si="4"/>
        <v>2.78572</v>
      </c>
      <c r="BA7" s="38">
        <f t="shared" si="5"/>
        <v>2.3808199999999999</v>
      </c>
      <c r="BB7" s="38">
        <f t="shared" si="6"/>
        <v>-3.7326800000000002</v>
      </c>
      <c r="BC7" s="38">
        <f t="shared" si="7"/>
        <v>-3.0143200000000001</v>
      </c>
      <c r="BD7" s="38">
        <f t="shared" si="8"/>
        <v>-3.3734999999999999</v>
      </c>
      <c r="BF7" s="38">
        <f t="shared" si="9"/>
        <v>-0.99297869196339705</v>
      </c>
      <c r="BG7" s="38">
        <f t="shared" si="10"/>
        <v>-0.12333403851235779</v>
      </c>
      <c r="BH7" s="38">
        <f t="shared" si="11"/>
        <v>-0.73249114413528338</v>
      </c>
      <c r="BI7" s="38">
        <f t="shared" si="12"/>
        <v>0.56883614588705766</v>
      </c>
      <c r="BJ7" s="38">
        <f t="shared" si="13"/>
        <v>1.1449305815297077</v>
      </c>
      <c r="BK7" s="38">
        <f t="shared" si="14"/>
        <v>0.96004722068814607</v>
      </c>
      <c r="BL7" s="38">
        <f t="shared" si="15"/>
        <v>-1.0969548639035973</v>
      </c>
      <c r="BM7" s="38">
        <f t="shared" si="16"/>
        <v>-1.0796785584421726</v>
      </c>
      <c r="BN7" s="38">
        <f t="shared" si="17"/>
        <v>-1.4943675700693348</v>
      </c>
    </row>
    <row r="8" spans="1:66">
      <c r="B8" s="2">
        <v>7</v>
      </c>
      <c r="C8" s="3">
        <v>12.5</v>
      </c>
      <c r="D8" s="33" t="s">
        <v>21</v>
      </c>
      <c r="E8" s="34" t="s">
        <v>22</v>
      </c>
      <c r="F8" s="3">
        <v>60</v>
      </c>
      <c r="G8" s="3">
        <v>10</v>
      </c>
      <c r="H8" s="3">
        <v>15</v>
      </c>
      <c r="I8" s="3">
        <v>15</v>
      </c>
      <c r="J8" s="3">
        <v>25</v>
      </c>
      <c r="K8" s="3">
        <v>40</v>
      </c>
      <c r="L8" s="3">
        <v>10</v>
      </c>
      <c r="M8" s="3">
        <v>15</v>
      </c>
      <c r="N8" s="3">
        <v>10</v>
      </c>
      <c r="O8" s="3">
        <v>55</v>
      </c>
      <c r="P8" s="3">
        <v>50</v>
      </c>
      <c r="Q8" s="3">
        <v>12.5</v>
      </c>
      <c r="R8" s="3">
        <v>32.5</v>
      </c>
      <c r="S8" s="3">
        <v>5</v>
      </c>
      <c r="T8" s="3">
        <v>30</v>
      </c>
      <c r="V8" s="38">
        <v>2</v>
      </c>
      <c r="W8" s="38">
        <v>1</v>
      </c>
      <c r="X8" s="38">
        <v>1.5</v>
      </c>
      <c r="Y8" s="38">
        <v>-2</v>
      </c>
      <c r="Z8" s="38">
        <v>0</v>
      </c>
      <c r="AA8" s="38">
        <v>-1</v>
      </c>
      <c r="AB8" s="38">
        <v>4</v>
      </c>
      <c r="AC8" s="38">
        <v>1</v>
      </c>
      <c r="AD8" s="38">
        <v>2.5</v>
      </c>
      <c r="AF8">
        <f t="shared" si="18"/>
        <v>-1</v>
      </c>
      <c r="AG8">
        <f t="shared" si="19"/>
        <v>2</v>
      </c>
      <c r="AH8">
        <f t="shared" si="20"/>
        <v>-3</v>
      </c>
      <c r="AJ8" s="2">
        <v>8</v>
      </c>
      <c r="AL8" s="38">
        <v>2.8155399999999999</v>
      </c>
      <c r="AM8" s="38">
        <v>1.9704299999999999</v>
      </c>
      <c r="AN8" s="38">
        <v>2.3929900000000002</v>
      </c>
      <c r="AO8" s="38">
        <v>-2.5244300000000002</v>
      </c>
      <c r="AP8" s="38">
        <v>-4.1430899999999999</v>
      </c>
      <c r="AQ8" s="38">
        <v>-3.3337599999999998</v>
      </c>
      <c r="AR8" s="38">
        <v>5.3399700000000001</v>
      </c>
      <c r="AS8" s="38">
        <v>6.1135299999999999</v>
      </c>
      <c r="AT8" s="38">
        <v>5.72675</v>
      </c>
      <c r="AU8" s="38"/>
      <c r="AV8" s="38">
        <f t="shared" si="0"/>
        <v>-0.81553999999999993</v>
      </c>
      <c r="AW8" s="38">
        <f t="shared" si="1"/>
        <v>-0.9704299999999999</v>
      </c>
      <c r="AX8" s="38">
        <f t="shared" si="2"/>
        <v>-0.89299000000000017</v>
      </c>
      <c r="AY8" s="38">
        <f t="shared" si="3"/>
        <v>0.52443000000000017</v>
      </c>
      <c r="AZ8" s="38">
        <f t="shared" si="4"/>
        <v>4.1430899999999999</v>
      </c>
      <c r="BA8" s="38">
        <f t="shared" si="5"/>
        <v>2.3337599999999998</v>
      </c>
      <c r="BB8" s="38">
        <f t="shared" si="6"/>
        <v>-1.3399700000000001</v>
      </c>
      <c r="BC8" s="38">
        <f t="shared" si="7"/>
        <v>-5.1135299999999999</v>
      </c>
      <c r="BD8" s="38">
        <f t="shared" si="8"/>
        <v>-3.22675</v>
      </c>
      <c r="BF8" s="38">
        <f t="shared" si="9"/>
        <v>-0.46097272944006196</v>
      </c>
      <c r="BG8" s="38">
        <f t="shared" si="10"/>
        <v>-0.52356540242146665</v>
      </c>
      <c r="BH8" s="38">
        <f t="shared" si="11"/>
        <v>-0.65893063907942828</v>
      </c>
      <c r="BI8" s="38">
        <f t="shared" si="12"/>
        <v>0.15097434625090453</v>
      </c>
      <c r="BJ8" s="38">
        <f t="shared" si="13"/>
        <v>1.7028094866066643</v>
      </c>
      <c r="BK8" s="38">
        <f t="shared" si="14"/>
        <v>0.94107064026392906</v>
      </c>
      <c r="BL8" s="38">
        <f t="shared" si="15"/>
        <v>-0.39378854040124073</v>
      </c>
      <c r="BM8" s="38">
        <f t="shared" si="16"/>
        <v>-1.8315801570340253</v>
      </c>
      <c r="BN8" s="38">
        <f t="shared" si="17"/>
        <v>-1.4293613625970731</v>
      </c>
    </row>
    <row r="9" spans="1:66">
      <c r="B9" s="2">
        <v>8</v>
      </c>
      <c r="C9" s="3">
        <v>10</v>
      </c>
      <c r="D9" s="33" t="s">
        <v>24</v>
      </c>
      <c r="E9" s="34" t="s">
        <v>22</v>
      </c>
      <c r="F9" s="3">
        <v>65</v>
      </c>
      <c r="G9" s="3">
        <v>10</v>
      </c>
      <c r="H9" s="3">
        <v>10</v>
      </c>
      <c r="I9" s="3">
        <v>5</v>
      </c>
      <c r="J9" s="3">
        <v>10</v>
      </c>
      <c r="K9" s="3">
        <v>20</v>
      </c>
      <c r="L9" s="3">
        <v>10</v>
      </c>
      <c r="M9" s="3">
        <v>10</v>
      </c>
      <c r="N9" s="3">
        <v>15</v>
      </c>
      <c r="O9" s="3">
        <v>20</v>
      </c>
      <c r="P9" s="3">
        <v>35</v>
      </c>
      <c r="Q9" s="3">
        <v>10</v>
      </c>
      <c r="R9" s="3">
        <v>17.5</v>
      </c>
      <c r="S9" s="3">
        <v>10</v>
      </c>
      <c r="T9" s="3">
        <v>15</v>
      </c>
      <c r="V9" s="38">
        <v>4</v>
      </c>
      <c r="W9" s="38">
        <v>1</v>
      </c>
      <c r="X9" s="38">
        <v>2.5</v>
      </c>
      <c r="Y9" s="38">
        <v>0</v>
      </c>
      <c r="Z9" s="38">
        <v>-1</v>
      </c>
      <c r="AA9" s="38">
        <v>-0.5</v>
      </c>
      <c r="AB9" s="38">
        <v>4</v>
      </c>
      <c r="AC9" s="38">
        <v>2</v>
      </c>
      <c r="AD9" s="38">
        <v>3</v>
      </c>
      <c r="AF9">
        <f t="shared" si="18"/>
        <v>-3</v>
      </c>
      <c r="AG9">
        <f t="shared" si="19"/>
        <v>-1</v>
      </c>
      <c r="AH9">
        <f t="shared" si="20"/>
        <v>-2</v>
      </c>
      <c r="AJ9" s="2">
        <v>763</v>
      </c>
      <c r="AL9" s="38">
        <v>3.0438100000000001</v>
      </c>
      <c r="AM9" s="38">
        <v>2.1176400000000002</v>
      </c>
      <c r="AN9" s="38">
        <v>2.5807199999999999</v>
      </c>
      <c r="AO9" s="38">
        <v>-2.6770200000000002</v>
      </c>
      <c r="AP9" s="38">
        <v>-4.3572300000000004</v>
      </c>
      <c r="AQ9" s="38">
        <v>-3.5171199999999998</v>
      </c>
      <c r="AR9" s="38">
        <v>5.7208300000000003</v>
      </c>
      <c r="AS9" s="38">
        <v>6.4748599999999996</v>
      </c>
      <c r="AT9" s="38">
        <v>6.0978500000000002</v>
      </c>
      <c r="AU9" s="38"/>
      <c r="AV9" s="38">
        <f t="shared" si="0"/>
        <v>0.95618999999999987</v>
      </c>
      <c r="AW9" s="38">
        <f t="shared" si="1"/>
        <v>-1.1176400000000002</v>
      </c>
      <c r="AX9" s="38">
        <f t="shared" si="2"/>
        <v>-8.0719999999999903E-2</v>
      </c>
      <c r="AY9" s="38">
        <f t="shared" si="3"/>
        <v>2.6770200000000002</v>
      </c>
      <c r="AZ9" s="38">
        <f t="shared" si="4"/>
        <v>3.3572300000000004</v>
      </c>
      <c r="BA9" s="38">
        <f t="shared" si="5"/>
        <v>3.0171199999999998</v>
      </c>
      <c r="BB9" s="38">
        <f t="shared" si="6"/>
        <v>-1.7208300000000003</v>
      </c>
      <c r="BC9" s="38">
        <f t="shared" si="7"/>
        <v>-4.4748599999999996</v>
      </c>
      <c r="BD9" s="38">
        <f t="shared" si="8"/>
        <v>-3.0978500000000002</v>
      </c>
      <c r="BF9" s="38">
        <f t="shared" si="9"/>
        <v>0.54047320077898431</v>
      </c>
      <c r="BG9" s="38">
        <f t="shared" si="10"/>
        <v>-0.60298799126400482</v>
      </c>
      <c r="BH9" s="38">
        <f t="shared" si="11"/>
        <v>-5.9562684001490923E-2</v>
      </c>
      <c r="BI9" s="38">
        <f t="shared" si="12"/>
        <v>0.7706678572938167</v>
      </c>
      <c r="BJ9" s="38">
        <f t="shared" si="13"/>
        <v>1.3798211220901531</v>
      </c>
      <c r="BK9" s="38">
        <f t="shared" si="14"/>
        <v>1.2166302662455033</v>
      </c>
      <c r="BL9" s="38">
        <f t="shared" si="15"/>
        <v>-0.50571515330840777</v>
      </c>
      <c r="BM9" s="38">
        <f t="shared" si="16"/>
        <v>-1.6028193403588671</v>
      </c>
      <c r="BN9" s="38">
        <f t="shared" si="17"/>
        <v>-1.3722622134101938</v>
      </c>
    </row>
    <row r="10" spans="1:66">
      <c r="B10" s="2">
        <v>9</v>
      </c>
      <c r="C10" s="3">
        <v>23.333300000000001</v>
      </c>
      <c r="D10" s="33" t="s">
        <v>21</v>
      </c>
      <c r="E10" s="34" t="s">
        <v>22</v>
      </c>
      <c r="F10" s="3">
        <v>72</v>
      </c>
      <c r="G10" s="3">
        <v>25</v>
      </c>
      <c r="H10" s="3">
        <v>20</v>
      </c>
      <c r="I10" s="3">
        <v>25</v>
      </c>
      <c r="J10" s="3">
        <v>40</v>
      </c>
      <c r="K10" s="3">
        <v>80</v>
      </c>
      <c r="L10" s="3">
        <v>30</v>
      </c>
      <c r="M10" s="3">
        <v>20</v>
      </c>
      <c r="N10" s="3">
        <v>20</v>
      </c>
      <c r="O10" s="3">
        <v>40</v>
      </c>
      <c r="P10" s="3">
        <v>65</v>
      </c>
      <c r="Q10" s="3">
        <v>23.333300000000001</v>
      </c>
      <c r="R10" s="3">
        <v>45</v>
      </c>
      <c r="S10" s="3">
        <v>5</v>
      </c>
      <c r="T10" s="3">
        <v>15</v>
      </c>
      <c r="V10" s="38">
        <v>2</v>
      </c>
      <c r="W10" s="38">
        <v>-1</v>
      </c>
      <c r="X10" s="38">
        <v>0.5</v>
      </c>
      <c r="Y10" s="38">
        <v>-4</v>
      </c>
      <c r="Z10" s="38">
        <v>4</v>
      </c>
      <c r="AA10" s="38">
        <v>0</v>
      </c>
      <c r="AB10" s="38">
        <v>6</v>
      </c>
      <c r="AC10" s="38">
        <v>-5</v>
      </c>
      <c r="AD10" s="38">
        <v>0.5</v>
      </c>
      <c r="AF10">
        <f t="shared" si="18"/>
        <v>-3</v>
      </c>
      <c r="AG10">
        <f t="shared" si="19"/>
        <v>8</v>
      </c>
      <c r="AH10">
        <f t="shared" si="20"/>
        <v>-11</v>
      </c>
      <c r="AJ10" s="2">
        <v>1004</v>
      </c>
      <c r="AL10" s="38">
        <v>3.0314000000000001</v>
      </c>
      <c r="AM10" s="38">
        <v>2.34145</v>
      </c>
      <c r="AN10" s="38">
        <v>2.6864300000000001</v>
      </c>
      <c r="AO10" s="38">
        <v>7.8789999999999999E-2</v>
      </c>
      <c r="AP10" s="38">
        <v>-1.76013</v>
      </c>
      <c r="AQ10" s="38">
        <v>-0.84067000000000003</v>
      </c>
      <c r="AR10" s="38">
        <v>2.95261</v>
      </c>
      <c r="AS10" s="38">
        <v>4.1015699999999997</v>
      </c>
      <c r="AT10" s="38">
        <v>3.5270899999999998</v>
      </c>
      <c r="AU10" s="38"/>
      <c r="AV10" s="38">
        <f t="shared" si="0"/>
        <v>-1.0314000000000001</v>
      </c>
      <c r="AW10" s="38">
        <f t="shared" si="1"/>
        <v>-3.34145</v>
      </c>
      <c r="AX10" s="38">
        <f t="shared" si="2"/>
        <v>-2.1864300000000001</v>
      </c>
      <c r="AY10" s="38">
        <f t="shared" si="3"/>
        <v>-4.0787899999999997</v>
      </c>
      <c r="AZ10" s="38">
        <f t="shared" si="4"/>
        <v>5.7601300000000002</v>
      </c>
      <c r="BA10" s="38">
        <f t="shared" si="5"/>
        <v>0.84067000000000003</v>
      </c>
      <c r="BB10" s="38">
        <f t="shared" si="6"/>
        <v>3.04739</v>
      </c>
      <c r="BC10" s="38">
        <f t="shared" si="7"/>
        <v>-9.1015699999999988</v>
      </c>
      <c r="BD10" s="38">
        <f t="shared" si="8"/>
        <v>-3.0270899999999998</v>
      </c>
      <c r="BF10" s="38">
        <f t="shared" si="9"/>
        <v>-0.58298461527880907</v>
      </c>
      <c r="BG10" s="38">
        <f t="shared" si="10"/>
        <v>-1.8027756911072514</v>
      </c>
      <c r="BH10" s="38">
        <f t="shared" si="11"/>
        <v>-1.6133503367366198</v>
      </c>
      <c r="BI10" s="38">
        <f t="shared" si="12"/>
        <v>-1.174213248183221</v>
      </c>
      <c r="BJ10" s="38">
        <f t="shared" si="13"/>
        <v>2.3674127301332208</v>
      </c>
      <c r="BK10" s="38">
        <f t="shared" si="14"/>
        <v>0.33899366479444215</v>
      </c>
      <c r="BL10" s="38">
        <f t="shared" si="15"/>
        <v>0.89556278135580414</v>
      </c>
      <c r="BM10" s="38">
        <f t="shared" si="16"/>
        <v>-3.2600287883040036</v>
      </c>
      <c r="BN10" s="38">
        <f t="shared" si="17"/>
        <v>-1.3409174826385601</v>
      </c>
    </row>
    <row r="11" spans="1:66">
      <c r="B11" s="2">
        <v>10</v>
      </c>
      <c r="C11" s="3">
        <v>3.3332999999999999</v>
      </c>
      <c r="D11" s="33" t="s">
        <v>24</v>
      </c>
      <c r="E11" s="34" t="s">
        <v>22</v>
      </c>
      <c r="F11" s="3">
        <v>25</v>
      </c>
      <c r="G11" s="3">
        <v>0</v>
      </c>
      <c r="H11" s="3">
        <v>0</v>
      </c>
      <c r="I11" s="3">
        <v>10</v>
      </c>
      <c r="J11" s="3">
        <v>0</v>
      </c>
      <c r="K11" s="3">
        <v>5</v>
      </c>
      <c r="L11" s="3">
        <v>5</v>
      </c>
      <c r="M11" s="3">
        <v>0</v>
      </c>
      <c r="N11" s="3">
        <v>5</v>
      </c>
      <c r="O11" s="3">
        <v>10</v>
      </c>
      <c r="P11" s="3">
        <v>10</v>
      </c>
      <c r="Q11" s="3">
        <v>3.3332999999999999</v>
      </c>
      <c r="R11" s="3">
        <v>6.6666999999999996</v>
      </c>
      <c r="S11" s="3">
        <v>5</v>
      </c>
      <c r="T11" s="3">
        <v>10</v>
      </c>
      <c r="V11" s="38">
        <v>4</v>
      </c>
      <c r="W11" s="38">
        <v>5</v>
      </c>
      <c r="X11" s="38">
        <v>4.5</v>
      </c>
      <c r="Y11" s="38">
        <v>2</v>
      </c>
      <c r="Z11" s="38">
        <v>-3</v>
      </c>
      <c r="AA11" s="38">
        <v>-0.5</v>
      </c>
      <c r="AB11" s="38">
        <v>2</v>
      </c>
      <c r="AC11" s="38">
        <v>8</v>
      </c>
      <c r="AD11" s="38">
        <v>5</v>
      </c>
      <c r="AF11">
        <f t="shared" si="18"/>
        <v>1</v>
      </c>
      <c r="AG11">
        <f t="shared" si="19"/>
        <v>-5</v>
      </c>
      <c r="AH11">
        <f t="shared" si="20"/>
        <v>6</v>
      </c>
      <c r="AJ11" s="2">
        <v>0</v>
      </c>
      <c r="AL11" s="38">
        <v>1.74356</v>
      </c>
      <c r="AM11" s="38">
        <v>0.91193999999999997</v>
      </c>
      <c r="AN11" s="38">
        <v>1.32775</v>
      </c>
      <c r="AO11" s="38">
        <v>-6.1604000000000001</v>
      </c>
      <c r="AP11" s="38">
        <v>-7.2332999999999998</v>
      </c>
      <c r="AQ11" s="38">
        <v>-6.6968500000000004</v>
      </c>
      <c r="AR11" s="38">
        <v>7.9039599999999997</v>
      </c>
      <c r="AS11" s="38">
        <v>8.1452399999999994</v>
      </c>
      <c r="AT11" s="38">
        <v>8.0245999999999995</v>
      </c>
      <c r="AU11" s="38"/>
      <c r="AV11" s="38">
        <f t="shared" si="0"/>
        <v>2.25644</v>
      </c>
      <c r="AW11" s="38">
        <f t="shared" si="1"/>
        <v>4.0880600000000005</v>
      </c>
      <c r="AX11" s="38">
        <f t="shared" si="2"/>
        <v>3.17225</v>
      </c>
      <c r="AY11" s="38">
        <f t="shared" si="3"/>
        <v>8.1603999999999992</v>
      </c>
      <c r="AZ11" s="38">
        <f t="shared" si="4"/>
        <v>4.2332999999999998</v>
      </c>
      <c r="BA11" s="38">
        <f t="shared" si="5"/>
        <v>6.1968500000000004</v>
      </c>
      <c r="BB11" s="38">
        <f t="shared" si="6"/>
        <v>-5.9039599999999997</v>
      </c>
      <c r="BC11" s="38">
        <f t="shared" si="7"/>
        <v>-0.14523999999999937</v>
      </c>
      <c r="BD11" s="38">
        <f t="shared" si="8"/>
        <v>-3.0245999999999995</v>
      </c>
      <c r="BF11" s="38">
        <f t="shared" si="9"/>
        <v>1.2754215680625518</v>
      </c>
      <c r="BG11" s="38">
        <f t="shared" si="10"/>
        <v>2.2055859557341608</v>
      </c>
      <c r="BH11" s="38">
        <f t="shared" si="11"/>
        <v>2.3407795382027974</v>
      </c>
      <c r="BI11" s="38">
        <f t="shared" si="12"/>
        <v>2.3492383256981499</v>
      </c>
      <c r="BJ11" s="38">
        <f t="shared" si="13"/>
        <v>1.7398857856459773</v>
      </c>
      <c r="BK11" s="38">
        <f t="shared" si="14"/>
        <v>2.4988317552445536</v>
      </c>
      <c r="BL11" s="38">
        <f t="shared" si="15"/>
        <v>-1.7350476435944902</v>
      </c>
      <c r="BM11" s="38">
        <f t="shared" si="16"/>
        <v>-5.2022517127624304E-2</v>
      </c>
      <c r="BN11" s="38">
        <f t="shared" si="17"/>
        <v>-1.3398144812306831</v>
      </c>
    </row>
    <row r="12" spans="1:66">
      <c r="B12" s="2">
        <v>11</v>
      </c>
      <c r="C12" s="3">
        <v>13.333299999999999</v>
      </c>
      <c r="D12" s="33" t="s">
        <v>21</v>
      </c>
      <c r="E12" s="34" t="s">
        <v>22</v>
      </c>
      <c r="F12" s="3">
        <v>40</v>
      </c>
      <c r="G12" s="3">
        <v>10</v>
      </c>
      <c r="H12" s="3">
        <v>5</v>
      </c>
      <c r="I12" s="3">
        <v>5</v>
      </c>
      <c r="J12" s="3">
        <v>5</v>
      </c>
      <c r="K12" s="3">
        <v>5</v>
      </c>
      <c r="L12" s="3">
        <v>20</v>
      </c>
      <c r="M12" s="3">
        <v>25</v>
      </c>
      <c r="N12" s="3">
        <v>15</v>
      </c>
      <c r="O12" s="3">
        <v>15</v>
      </c>
      <c r="P12" s="3">
        <v>20</v>
      </c>
      <c r="Q12" s="3">
        <v>13.333299999999999</v>
      </c>
      <c r="R12" s="3">
        <v>10.833299999999999</v>
      </c>
      <c r="S12" s="3">
        <v>20</v>
      </c>
      <c r="T12" s="3">
        <v>20</v>
      </c>
      <c r="V12" s="38">
        <v>3</v>
      </c>
      <c r="W12" s="38">
        <v>3</v>
      </c>
      <c r="X12" s="38">
        <v>3</v>
      </c>
      <c r="Y12" s="38">
        <v>3</v>
      </c>
      <c r="Z12" s="38">
        <v>-3</v>
      </c>
      <c r="AA12" s="38">
        <v>0</v>
      </c>
      <c r="AB12" s="38">
        <v>0</v>
      </c>
      <c r="AC12" s="38">
        <v>6</v>
      </c>
      <c r="AD12" s="38">
        <v>3</v>
      </c>
      <c r="AF12">
        <f t="shared" si="18"/>
        <v>0</v>
      </c>
      <c r="AG12">
        <f t="shared" si="19"/>
        <v>-6</v>
      </c>
      <c r="AH12">
        <f t="shared" si="20"/>
        <v>6</v>
      </c>
      <c r="AJ12" s="2">
        <v>18</v>
      </c>
      <c r="AL12" s="38">
        <v>2.08324</v>
      </c>
      <c r="AM12" s="38">
        <v>1.37198</v>
      </c>
      <c r="AN12" s="38">
        <v>1.7276100000000001</v>
      </c>
      <c r="AO12" s="38">
        <v>-3.53112</v>
      </c>
      <c r="AP12" s="38">
        <v>-4.8640800000000004</v>
      </c>
      <c r="AQ12" s="38">
        <v>-4.1976000000000004</v>
      </c>
      <c r="AR12" s="38">
        <v>5.6143599999999996</v>
      </c>
      <c r="AS12" s="38">
        <v>6.2360499999999996</v>
      </c>
      <c r="AT12" s="38">
        <v>5.9252099999999999</v>
      </c>
      <c r="AU12" s="38"/>
      <c r="AV12" s="38">
        <f t="shared" si="0"/>
        <v>0.91676000000000002</v>
      </c>
      <c r="AW12" s="38">
        <f t="shared" si="1"/>
        <v>1.62802</v>
      </c>
      <c r="AX12" s="38">
        <f t="shared" si="2"/>
        <v>1.2723899999999999</v>
      </c>
      <c r="AY12" s="38">
        <f t="shared" si="3"/>
        <v>6.5311199999999996</v>
      </c>
      <c r="AZ12" s="38">
        <f t="shared" si="4"/>
        <v>1.8640800000000004</v>
      </c>
      <c r="BA12" s="38">
        <f t="shared" si="5"/>
        <v>4.1976000000000004</v>
      </c>
      <c r="BB12" s="38">
        <f t="shared" si="6"/>
        <v>-5.6143599999999996</v>
      </c>
      <c r="BC12" s="38">
        <f t="shared" si="7"/>
        <v>-0.23604999999999965</v>
      </c>
      <c r="BD12" s="38">
        <f t="shared" si="8"/>
        <v>-2.9252099999999999</v>
      </c>
      <c r="BF12" s="38">
        <f t="shared" si="9"/>
        <v>0.51818593746655128</v>
      </c>
      <c r="BG12" s="38">
        <f t="shared" si="10"/>
        <v>0.87834768757169124</v>
      </c>
      <c r="BH12" s="38">
        <f t="shared" si="11"/>
        <v>0.93888706016671353</v>
      </c>
      <c r="BI12" s="38">
        <f t="shared" si="12"/>
        <v>1.880196732235393</v>
      </c>
      <c r="BJ12" s="38">
        <f t="shared" si="13"/>
        <v>0.76613665351072546</v>
      </c>
      <c r="BK12" s="38">
        <f t="shared" si="14"/>
        <v>1.6926496810177007</v>
      </c>
      <c r="BL12" s="38">
        <f t="shared" si="15"/>
        <v>-1.6499403939544239</v>
      </c>
      <c r="BM12" s="38">
        <f t="shared" si="16"/>
        <v>-8.4549126741777406E-2</v>
      </c>
      <c r="BN12" s="38">
        <f t="shared" si="17"/>
        <v>-1.2957874491307302</v>
      </c>
    </row>
    <row r="13" spans="1:66">
      <c r="B13" s="2">
        <v>12</v>
      </c>
      <c r="C13" s="3">
        <v>5.8333000000000004</v>
      </c>
      <c r="D13" s="33" t="s">
        <v>21</v>
      </c>
      <c r="E13" s="34" t="s">
        <v>22</v>
      </c>
      <c r="F13" s="3">
        <v>23</v>
      </c>
      <c r="G13" s="3">
        <v>0</v>
      </c>
      <c r="H13" s="3">
        <v>10</v>
      </c>
      <c r="I13" s="3">
        <v>5</v>
      </c>
      <c r="J13" s="3">
        <v>0</v>
      </c>
      <c r="K13" s="3">
        <v>0</v>
      </c>
      <c r="L13" s="3">
        <v>5</v>
      </c>
      <c r="M13" s="3">
        <v>5</v>
      </c>
      <c r="N13" s="3">
        <v>10</v>
      </c>
      <c r="O13" s="3">
        <v>0</v>
      </c>
      <c r="P13" s="3">
        <v>0</v>
      </c>
      <c r="Q13" s="3">
        <v>5.8333000000000004</v>
      </c>
      <c r="R13" s="3">
        <v>2.5</v>
      </c>
      <c r="S13" s="3">
        <v>5</v>
      </c>
      <c r="T13" s="3">
        <v>5</v>
      </c>
      <c r="V13" s="38">
        <v>-3</v>
      </c>
      <c r="W13" s="38">
        <v>-2</v>
      </c>
      <c r="X13" s="38">
        <v>-2.5</v>
      </c>
      <c r="Y13" s="38">
        <v>-7</v>
      </c>
      <c r="Z13" s="38">
        <v>-8</v>
      </c>
      <c r="AA13" s="38">
        <v>-7.5</v>
      </c>
      <c r="AB13" s="38">
        <v>4</v>
      </c>
      <c r="AC13" s="38">
        <v>6</v>
      </c>
      <c r="AD13" s="38">
        <v>5</v>
      </c>
      <c r="AF13">
        <f t="shared" si="18"/>
        <v>1</v>
      </c>
      <c r="AG13">
        <f t="shared" si="19"/>
        <v>-1</v>
      </c>
      <c r="AH13">
        <f t="shared" si="20"/>
        <v>2</v>
      </c>
      <c r="AJ13" s="2">
        <v>79</v>
      </c>
      <c r="AL13" s="38">
        <v>1.6226700000000001</v>
      </c>
      <c r="AM13" s="38">
        <v>0.85463999999999996</v>
      </c>
      <c r="AN13" s="38">
        <v>1.2386600000000001</v>
      </c>
      <c r="AO13" s="38">
        <v>-5.8347600000000002</v>
      </c>
      <c r="AP13" s="38">
        <v>-6.8895</v>
      </c>
      <c r="AQ13" s="38">
        <v>-6.3621299999999996</v>
      </c>
      <c r="AR13" s="38">
        <v>7.4574299999999996</v>
      </c>
      <c r="AS13" s="38">
        <v>7.7441500000000003</v>
      </c>
      <c r="AT13" s="38">
        <v>7.6007899999999999</v>
      </c>
      <c r="AU13" s="38"/>
      <c r="AV13" s="38">
        <f t="shared" si="0"/>
        <v>-4.6226700000000003</v>
      </c>
      <c r="AW13" s="38">
        <f t="shared" si="1"/>
        <v>-2.8546399999999998</v>
      </c>
      <c r="AX13" s="38">
        <f t="shared" si="2"/>
        <v>-3.7386600000000003</v>
      </c>
      <c r="AY13" s="38">
        <f t="shared" si="3"/>
        <v>-1.1652399999999998</v>
      </c>
      <c r="AZ13" s="38">
        <f t="shared" si="4"/>
        <v>-1.1105</v>
      </c>
      <c r="BA13" s="38">
        <f t="shared" si="5"/>
        <v>-1.1378700000000004</v>
      </c>
      <c r="BB13" s="38">
        <f t="shared" si="6"/>
        <v>-3.4574299999999996</v>
      </c>
      <c r="BC13" s="38">
        <f t="shared" si="7"/>
        <v>-1.7441500000000003</v>
      </c>
      <c r="BD13" s="38">
        <f t="shared" si="8"/>
        <v>-2.6007899999999999</v>
      </c>
      <c r="BF13" s="38">
        <f t="shared" si="9"/>
        <v>-2.6129004183739504</v>
      </c>
      <c r="BG13" s="38">
        <f t="shared" si="10"/>
        <v>-1.5401324571256203</v>
      </c>
      <c r="BH13" s="38">
        <f t="shared" si="11"/>
        <v>-2.758729238962021</v>
      </c>
      <c r="BI13" s="38">
        <f t="shared" si="12"/>
        <v>-0.33545248598555366</v>
      </c>
      <c r="BJ13" s="38">
        <f t="shared" si="13"/>
        <v>-0.45641536507213232</v>
      </c>
      <c r="BK13" s="38">
        <f t="shared" si="14"/>
        <v>-0.45883726237364486</v>
      </c>
      <c r="BL13" s="38">
        <f t="shared" si="15"/>
        <v>-1.0160647725243561</v>
      </c>
      <c r="BM13" s="38">
        <f t="shared" si="16"/>
        <v>-0.62472509810070465</v>
      </c>
      <c r="BN13" s="38">
        <f t="shared" si="17"/>
        <v>-1.1520783259406033</v>
      </c>
    </row>
    <row r="14" spans="1:66">
      <c r="B14" s="2">
        <v>13</v>
      </c>
      <c r="C14" s="3">
        <v>27.5</v>
      </c>
      <c r="D14" s="33" t="s">
        <v>21</v>
      </c>
      <c r="E14" s="34" t="s">
        <v>22</v>
      </c>
      <c r="F14" s="3">
        <v>73</v>
      </c>
      <c r="G14" s="3">
        <v>20</v>
      </c>
      <c r="H14" s="3">
        <v>30</v>
      </c>
      <c r="I14" s="3">
        <v>45</v>
      </c>
      <c r="J14" s="3">
        <v>40</v>
      </c>
      <c r="K14" s="3">
        <v>60</v>
      </c>
      <c r="L14" s="3">
        <v>20</v>
      </c>
      <c r="M14" s="3">
        <v>20</v>
      </c>
      <c r="N14" s="3">
        <v>30</v>
      </c>
      <c r="O14" s="3">
        <v>35</v>
      </c>
      <c r="P14" s="3">
        <v>65</v>
      </c>
      <c r="Q14" s="3">
        <v>27.5</v>
      </c>
      <c r="R14" s="3">
        <v>45.833300000000001</v>
      </c>
      <c r="S14" s="3">
        <v>15</v>
      </c>
      <c r="T14" s="3">
        <v>15</v>
      </c>
      <c r="V14" s="38">
        <v>3</v>
      </c>
      <c r="W14" s="38">
        <v>2</v>
      </c>
      <c r="X14" s="38">
        <v>2.5</v>
      </c>
      <c r="Y14" s="38">
        <v>4</v>
      </c>
      <c r="Z14" s="38">
        <v>0</v>
      </c>
      <c r="AA14" s="38">
        <v>2</v>
      </c>
      <c r="AB14" s="38">
        <v>-1</v>
      </c>
      <c r="AC14" s="38">
        <v>2</v>
      </c>
      <c r="AD14" s="38">
        <v>0.5</v>
      </c>
      <c r="AF14">
        <f t="shared" si="18"/>
        <v>-1</v>
      </c>
      <c r="AG14">
        <f t="shared" si="19"/>
        <v>-4</v>
      </c>
      <c r="AH14">
        <f t="shared" si="20"/>
        <v>3</v>
      </c>
      <c r="AJ14" s="2">
        <v>0</v>
      </c>
      <c r="AL14" s="38">
        <v>2.98502</v>
      </c>
      <c r="AM14" s="38">
        <v>2.3757999999999999</v>
      </c>
      <c r="AN14" s="38">
        <v>2.6804100000000002</v>
      </c>
      <c r="AO14" s="38">
        <v>0.87148999999999999</v>
      </c>
      <c r="AP14" s="38">
        <v>-0.99985000000000002</v>
      </c>
      <c r="AQ14" s="38">
        <v>-6.4180000000000001E-2</v>
      </c>
      <c r="AR14" s="38">
        <v>2.11354</v>
      </c>
      <c r="AS14" s="38">
        <v>3.3756499999999998</v>
      </c>
      <c r="AT14" s="38">
        <v>2.7445900000000001</v>
      </c>
      <c r="AU14" s="38"/>
      <c r="AV14" s="38">
        <f t="shared" si="0"/>
        <v>1.4979999999999993E-2</v>
      </c>
      <c r="AW14" s="38">
        <f t="shared" si="1"/>
        <v>-0.37579999999999991</v>
      </c>
      <c r="AX14" s="38">
        <f t="shared" si="2"/>
        <v>-0.18041000000000018</v>
      </c>
      <c r="AY14" s="38">
        <f t="shared" si="3"/>
        <v>3.1285099999999999</v>
      </c>
      <c r="AZ14" s="38">
        <f t="shared" si="4"/>
        <v>0.99985000000000002</v>
      </c>
      <c r="BA14" s="38">
        <f t="shared" si="5"/>
        <v>2.0641799999999999</v>
      </c>
      <c r="BB14" s="38">
        <f t="shared" si="6"/>
        <v>-3.11354</v>
      </c>
      <c r="BC14" s="38">
        <f t="shared" si="7"/>
        <v>-1.3756499999999998</v>
      </c>
      <c r="BD14" s="38">
        <f t="shared" si="8"/>
        <v>-2.2445900000000001</v>
      </c>
      <c r="BF14" s="38">
        <f t="shared" si="9"/>
        <v>8.4672382556491722E-3</v>
      </c>
      <c r="BG14" s="38">
        <f t="shared" si="10"/>
        <v>-0.20275123216510946</v>
      </c>
      <c r="BH14" s="38">
        <f t="shared" si="11"/>
        <v>-0.13312318905734638</v>
      </c>
      <c r="BI14" s="38">
        <f t="shared" si="12"/>
        <v>0.90064403636217827</v>
      </c>
      <c r="BJ14" s="38">
        <f t="shared" si="13"/>
        <v>0.41093822851631834</v>
      </c>
      <c r="BK14" s="38">
        <f t="shared" si="14"/>
        <v>0.83236459371143445</v>
      </c>
      <c r="BL14" s="38">
        <f t="shared" si="15"/>
        <v>-0.91500285236302226</v>
      </c>
      <c r="BM14" s="38">
        <f t="shared" si="16"/>
        <v>-0.49273461640468652</v>
      </c>
      <c r="BN14" s="38">
        <f t="shared" si="17"/>
        <v>-0.99429153819532479</v>
      </c>
    </row>
    <row r="15" spans="1:66">
      <c r="B15" s="2">
        <v>14</v>
      </c>
      <c r="C15" s="3">
        <v>2.5</v>
      </c>
      <c r="D15" s="33" t="s">
        <v>21</v>
      </c>
      <c r="E15" s="34" t="s">
        <v>22</v>
      </c>
      <c r="F15" s="3">
        <v>26</v>
      </c>
      <c r="G15" s="3">
        <v>5</v>
      </c>
      <c r="H15" s="3">
        <v>10</v>
      </c>
      <c r="I15" s="3">
        <v>0</v>
      </c>
      <c r="J15" s="3">
        <v>5</v>
      </c>
      <c r="K15" s="3">
        <v>5</v>
      </c>
      <c r="L15" s="3">
        <v>0</v>
      </c>
      <c r="M15" s="3">
        <v>0</v>
      </c>
      <c r="N15" s="3">
        <v>0</v>
      </c>
      <c r="O15" s="3">
        <v>0</v>
      </c>
      <c r="P15" s="3">
        <v>5</v>
      </c>
      <c r="Q15" s="3">
        <v>2.5</v>
      </c>
      <c r="R15" s="3">
        <v>2.5</v>
      </c>
      <c r="S15" s="3">
        <v>10</v>
      </c>
      <c r="T15" s="3">
        <v>10</v>
      </c>
      <c r="V15" s="38">
        <v>0</v>
      </c>
      <c r="W15" s="38">
        <v>-1</v>
      </c>
      <c r="X15" s="38">
        <v>-0.5</v>
      </c>
      <c r="Y15" s="38">
        <v>-5</v>
      </c>
      <c r="Z15" s="38">
        <v>-8</v>
      </c>
      <c r="AA15" s="38">
        <v>-6.5</v>
      </c>
      <c r="AB15" s="38">
        <v>5</v>
      </c>
      <c r="AC15" s="38">
        <v>7</v>
      </c>
      <c r="AD15" s="38">
        <v>6</v>
      </c>
      <c r="AF15">
        <f t="shared" si="18"/>
        <v>-1</v>
      </c>
      <c r="AG15">
        <f t="shared" si="19"/>
        <v>-3</v>
      </c>
      <c r="AH15">
        <f t="shared" si="20"/>
        <v>2</v>
      </c>
      <c r="AJ15" s="2">
        <v>609</v>
      </c>
      <c r="AL15" s="38">
        <v>1.79579</v>
      </c>
      <c r="AM15" s="38">
        <v>0.94103000000000003</v>
      </c>
      <c r="AN15" s="38">
        <v>1.3684099999999999</v>
      </c>
      <c r="AO15" s="38">
        <v>-6.2497100000000003</v>
      </c>
      <c r="AP15" s="38">
        <v>-7.3334799999999998</v>
      </c>
      <c r="AQ15" s="38">
        <v>-6.7915900000000002</v>
      </c>
      <c r="AR15" s="38">
        <v>8.0455000000000005</v>
      </c>
      <c r="AS15" s="38">
        <v>8.2745099999999994</v>
      </c>
      <c r="AT15" s="38">
        <v>8.1600099999999998</v>
      </c>
      <c r="AU15" s="38"/>
      <c r="AV15" s="38">
        <f t="shared" si="0"/>
        <v>-1.79579</v>
      </c>
      <c r="AW15" s="38">
        <f t="shared" si="1"/>
        <v>-1.94103</v>
      </c>
      <c r="AX15" s="38">
        <f t="shared" si="2"/>
        <v>-1.8684099999999999</v>
      </c>
      <c r="AY15" s="38">
        <f t="shared" si="3"/>
        <v>1.2497100000000003</v>
      </c>
      <c r="AZ15" s="38">
        <f t="shared" si="4"/>
        <v>-0.66652000000000022</v>
      </c>
      <c r="BA15" s="38">
        <f t="shared" si="5"/>
        <v>0.29159000000000024</v>
      </c>
      <c r="BB15" s="38">
        <f t="shared" si="6"/>
        <v>-3.0455000000000005</v>
      </c>
      <c r="BC15" s="38">
        <f t="shared" si="7"/>
        <v>-1.2745099999999994</v>
      </c>
      <c r="BD15" s="38">
        <f t="shared" si="8"/>
        <v>-2.1600099999999998</v>
      </c>
      <c r="BF15" s="38">
        <f t="shared" si="9"/>
        <v>-1.01504551315836</v>
      </c>
      <c r="BG15" s="38">
        <f t="shared" si="10"/>
        <v>-1.0472225230692989</v>
      </c>
      <c r="BH15" s="38">
        <f t="shared" si="11"/>
        <v>-1.3786857583650369</v>
      </c>
      <c r="BI15" s="38">
        <f t="shared" si="12"/>
        <v>0.35976994118036321</v>
      </c>
      <c r="BJ15" s="38">
        <f t="shared" si="13"/>
        <v>-0.27393963901654905</v>
      </c>
      <c r="BK15" s="38">
        <f t="shared" si="14"/>
        <v>0.11758140854010667</v>
      </c>
      <c r="BL15" s="38">
        <f t="shared" si="15"/>
        <v>-0.89500735075559801</v>
      </c>
      <c r="BM15" s="38">
        <f t="shared" si="16"/>
        <v>-0.45650797510554053</v>
      </c>
      <c r="BN15" s="38">
        <f t="shared" si="17"/>
        <v>-0.95682492812374786</v>
      </c>
    </row>
    <row r="16" spans="1:66">
      <c r="B16" s="2">
        <v>15</v>
      </c>
      <c r="C16" s="3">
        <v>0.83333000000000002</v>
      </c>
      <c r="D16" s="33" t="s">
        <v>24</v>
      </c>
      <c r="E16" s="34" t="s">
        <v>22</v>
      </c>
      <c r="F16" s="3">
        <v>24</v>
      </c>
      <c r="G16" s="3">
        <v>5</v>
      </c>
      <c r="H16" s="3">
        <v>-10</v>
      </c>
      <c r="I16" s="3">
        <v>5</v>
      </c>
      <c r="J16" s="3">
        <v>0</v>
      </c>
      <c r="K16" s="3">
        <v>0</v>
      </c>
      <c r="L16" s="3">
        <v>10</v>
      </c>
      <c r="M16" s="3">
        <v>0</v>
      </c>
      <c r="N16" s="3">
        <v>-5</v>
      </c>
      <c r="O16" s="3">
        <v>-5</v>
      </c>
      <c r="P16" s="3">
        <v>-5</v>
      </c>
      <c r="Q16" s="3">
        <v>0.83333000000000002</v>
      </c>
      <c r="R16" s="3">
        <v>-1.6667000000000001</v>
      </c>
      <c r="S16" s="3">
        <v>10</v>
      </c>
      <c r="T16" s="3">
        <v>10</v>
      </c>
      <c r="V16" s="38">
        <v>1</v>
      </c>
      <c r="W16" s="38">
        <v>2</v>
      </c>
      <c r="X16" s="38">
        <v>1.5</v>
      </c>
      <c r="Y16" s="38">
        <v>-6</v>
      </c>
      <c r="Z16" s="38">
        <v>-4</v>
      </c>
      <c r="AA16" s="38">
        <v>-5</v>
      </c>
      <c r="AB16" s="38">
        <v>7</v>
      </c>
      <c r="AC16" s="38">
        <v>6</v>
      </c>
      <c r="AD16" s="38">
        <v>6.5</v>
      </c>
      <c r="AF16">
        <f t="shared" si="18"/>
        <v>1</v>
      </c>
      <c r="AG16">
        <f t="shared" si="19"/>
        <v>2</v>
      </c>
      <c r="AH16">
        <f t="shared" si="20"/>
        <v>-1</v>
      </c>
      <c r="AJ16" s="2">
        <v>0</v>
      </c>
      <c r="AL16" s="38">
        <v>1.75708</v>
      </c>
      <c r="AM16" s="38">
        <v>0.87934000000000001</v>
      </c>
      <c r="AN16" s="38">
        <v>1.3182100000000001</v>
      </c>
      <c r="AO16" s="38">
        <v>-6.6590800000000003</v>
      </c>
      <c r="AP16" s="38">
        <v>-7.7067399999999999</v>
      </c>
      <c r="AQ16" s="38">
        <v>-7.1829099999999997</v>
      </c>
      <c r="AR16" s="38">
        <v>8.41615</v>
      </c>
      <c r="AS16" s="38">
        <v>8.5860800000000008</v>
      </c>
      <c r="AT16" s="38">
        <v>8.5011200000000002</v>
      </c>
      <c r="AU16" s="38"/>
      <c r="AV16" s="38">
        <f t="shared" si="0"/>
        <v>-0.75707999999999998</v>
      </c>
      <c r="AW16" s="38">
        <f t="shared" si="1"/>
        <v>1.12066</v>
      </c>
      <c r="AX16" s="38">
        <f t="shared" si="2"/>
        <v>0.1817899999999999</v>
      </c>
      <c r="AY16" s="38">
        <f t="shared" si="3"/>
        <v>0.65908000000000033</v>
      </c>
      <c r="AZ16" s="38">
        <f t="shared" si="4"/>
        <v>3.7067399999999999</v>
      </c>
      <c r="BA16" s="38">
        <f t="shared" si="5"/>
        <v>2.1829099999999997</v>
      </c>
      <c r="BB16" s="38">
        <f t="shared" si="6"/>
        <v>-1.41615</v>
      </c>
      <c r="BC16" s="38">
        <f t="shared" si="7"/>
        <v>-2.5860800000000008</v>
      </c>
      <c r="BD16" s="38">
        <f t="shared" si="8"/>
        <v>-2.0011200000000002</v>
      </c>
      <c r="BF16" s="38">
        <f t="shared" si="9"/>
        <v>-0.42792902126748184</v>
      </c>
      <c r="BG16" s="38">
        <f t="shared" si="10"/>
        <v>0.60461733857943478</v>
      </c>
      <c r="BH16" s="38">
        <f t="shared" si="11"/>
        <v>0.13414148073130625</v>
      </c>
      <c r="BI16" s="38">
        <f t="shared" si="12"/>
        <v>0.18973775742624596</v>
      </c>
      <c r="BJ16" s="38">
        <f t="shared" si="13"/>
        <v>1.5234696896240214</v>
      </c>
      <c r="BK16" s="38">
        <f t="shared" si="14"/>
        <v>0.8802415464051716</v>
      </c>
      <c r="BL16" s="38">
        <f t="shared" si="15"/>
        <v>-0.41617621401166965</v>
      </c>
      <c r="BM16" s="38">
        <f t="shared" si="16"/>
        <v>-0.92629021683700963</v>
      </c>
      <c r="BN16" s="38">
        <f t="shared" si="17"/>
        <v>-0.88644103507252037</v>
      </c>
    </row>
    <row r="17" spans="2:66">
      <c r="B17" s="2">
        <v>16</v>
      </c>
      <c r="C17" s="3">
        <v>11.666700000000001</v>
      </c>
      <c r="D17" s="33" t="s">
        <v>24</v>
      </c>
      <c r="E17" s="34" t="s">
        <v>22</v>
      </c>
      <c r="F17" s="3">
        <v>25</v>
      </c>
      <c r="G17" s="3">
        <v>15</v>
      </c>
      <c r="H17" s="3">
        <v>15</v>
      </c>
      <c r="I17" s="3">
        <v>15</v>
      </c>
      <c r="J17" s="3">
        <v>20</v>
      </c>
      <c r="K17" s="3">
        <v>15</v>
      </c>
      <c r="L17" s="3">
        <v>5</v>
      </c>
      <c r="M17" s="3">
        <v>5</v>
      </c>
      <c r="N17" s="3">
        <v>15</v>
      </c>
      <c r="O17" s="3">
        <v>20</v>
      </c>
      <c r="P17" s="3">
        <v>25</v>
      </c>
      <c r="Q17" s="3">
        <v>11.666700000000001</v>
      </c>
      <c r="R17" s="3">
        <v>18.333300000000001</v>
      </c>
      <c r="S17" s="3">
        <v>10</v>
      </c>
      <c r="T17" s="3">
        <v>10</v>
      </c>
      <c r="V17" s="38">
        <v>3</v>
      </c>
      <c r="W17" s="38">
        <v>3</v>
      </c>
      <c r="X17" s="38">
        <v>3</v>
      </c>
      <c r="Y17" s="38">
        <v>-1</v>
      </c>
      <c r="Z17" s="38">
        <v>-2</v>
      </c>
      <c r="AA17" s="38">
        <v>-1.5</v>
      </c>
      <c r="AB17" s="38">
        <v>4</v>
      </c>
      <c r="AC17" s="38">
        <v>5</v>
      </c>
      <c r="AD17" s="38">
        <v>4.5</v>
      </c>
      <c r="AF17">
        <f t="shared" si="18"/>
        <v>0</v>
      </c>
      <c r="AG17">
        <f t="shared" si="19"/>
        <v>-1</v>
      </c>
      <c r="AH17">
        <f t="shared" si="20"/>
        <v>1</v>
      </c>
      <c r="AJ17" s="2">
        <v>36</v>
      </c>
      <c r="AL17" s="38">
        <v>1.5792200000000001</v>
      </c>
      <c r="AM17" s="38">
        <v>0.92071999999999998</v>
      </c>
      <c r="AN17" s="38">
        <v>1.24997</v>
      </c>
      <c r="AO17" s="38">
        <v>-4.6903699999999997</v>
      </c>
      <c r="AP17" s="38">
        <v>-5.7991799999999998</v>
      </c>
      <c r="AQ17" s="38">
        <v>-5.2447699999999999</v>
      </c>
      <c r="AR17" s="38">
        <v>6.2695800000000004</v>
      </c>
      <c r="AS17" s="38">
        <v>6.7199</v>
      </c>
      <c r="AT17" s="38">
        <v>6.4947400000000002</v>
      </c>
      <c r="AU17" s="38"/>
      <c r="AV17" s="38">
        <f t="shared" si="0"/>
        <v>1.4207799999999999</v>
      </c>
      <c r="AW17" s="38">
        <f t="shared" si="1"/>
        <v>2.0792799999999998</v>
      </c>
      <c r="AX17" s="38">
        <f t="shared" si="2"/>
        <v>1.75003</v>
      </c>
      <c r="AY17" s="38">
        <f t="shared" si="3"/>
        <v>3.6903699999999997</v>
      </c>
      <c r="AZ17" s="38">
        <f t="shared" si="4"/>
        <v>3.7991799999999998</v>
      </c>
      <c r="BA17" s="38">
        <f t="shared" si="5"/>
        <v>3.7447699999999999</v>
      </c>
      <c r="BB17" s="38">
        <f t="shared" si="6"/>
        <v>-2.2695800000000004</v>
      </c>
      <c r="BC17" s="38">
        <f t="shared" si="7"/>
        <v>-1.7199</v>
      </c>
      <c r="BD17" s="38">
        <f t="shared" si="8"/>
        <v>-1.9947400000000002</v>
      </c>
      <c r="BF17" s="38">
        <f t="shared" si="9"/>
        <v>0.80307628630582339</v>
      </c>
      <c r="BG17" s="38">
        <f t="shared" si="10"/>
        <v>1.1218110218634083</v>
      </c>
      <c r="BH17" s="38">
        <f t="shared" si="11"/>
        <v>1.2913340421596788</v>
      </c>
      <c r="BI17" s="38">
        <f t="shared" si="12"/>
        <v>1.0623938336364249</v>
      </c>
      <c r="BJ17" s="38">
        <f t="shared" si="13"/>
        <v>1.5614625183923851</v>
      </c>
      <c r="BK17" s="38">
        <f t="shared" si="14"/>
        <v>1.5100494916106</v>
      </c>
      <c r="BL17" s="38">
        <f t="shared" si="15"/>
        <v>-0.66698104847410611</v>
      </c>
      <c r="BM17" s="38">
        <f t="shared" si="16"/>
        <v>-0.61603915731066805</v>
      </c>
      <c r="BN17" s="38">
        <f t="shared" si="17"/>
        <v>-0.88361487082261903</v>
      </c>
    </row>
    <row r="18" spans="2:66">
      <c r="B18" s="2">
        <v>17</v>
      </c>
      <c r="C18" s="3">
        <v>9.1667000000000005</v>
      </c>
      <c r="D18" s="33" t="s">
        <v>21</v>
      </c>
      <c r="E18" s="34" t="s">
        <v>22</v>
      </c>
      <c r="F18" s="3">
        <v>27</v>
      </c>
      <c r="G18" s="3">
        <v>5</v>
      </c>
      <c r="H18" s="3">
        <v>15</v>
      </c>
      <c r="I18" s="3">
        <v>10</v>
      </c>
      <c r="J18" s="3">
        <v>0</v>
      </c>
      <c r="K18" s="3">
        <v>5</v>
      </c>
      <c r="L18" s="3">
        <v>0</v>
      </c>
      <c r="M18" s="3">
        <v>15</v>
      </c>
      <c r="N18" s="3">
        <v>10</v>
      </c>
      <c r="O18" s="3">
        <v>0</v>
      </c>
      <c r="P18" s="3">
        <v>5</v>
      </c>
      <c r="Q18" s="3">
        <v>9.1667000000000005</v>
      </c>
      <c r="R18" s="3">
        <v>5</v>
      </c>
      <c r="S18" s="3">
        <v>5</v>
      </c>
      <c r="T18" s="3">
        <v>5</v>
      </c>
      <c r="V18" s="38">
        <v>1</v>
      </c>
      <c r="W18" s="38">
        <v>0</v>
      </c>
      <c r="X18" s="38">
        <v>0.5</v>
      </c>
      <c r="Y18" s="38">
        <v>-6</v>
      </c>
      <c r="Z18" s="38">
        <v>-3</v>
      </c>
      <c r="AA18" s="38">
        <v>-4.5</v>
      </c>
      <c r="AB18" s="38">
        <v>7</v>
      </c>
      <c r="AC18" s="38">
        <v>3</v>
      </c>
      <c r="AD18" s="38">
        <v>5</v>
      </c>
      <c r="AF18">
        <f t="shared" si="18"/>
        <v>-1</v>
      </c>
      <c r="AG18">
        <f t="shared" si="19"/>
        <v>3</v>
      </c>
      <c r="AH18">
        <f t="shared" si="20"/>
        <v>-4</v>
      </c>
      <c r="AJ18" s="2">
        <v>576</v>
      </c>
      <c r="AL18" s="38">
        <v>1.70011</v>
      </c>
      <c r="AM18" s="38">
        <v>0.97802</v>
      </c>
      <c r="AN18" s="38">
        <v>1.3390599999999999</v>
      </c>
      <c r="AO18" s="38">
        <v>-5.016</v>
      </c>
      <c r="AP18" s="38">
        <v>-6.14297</v>
      </c>
      <c r="AQ18" s="38">
        <v>-5.5794899999999998</v>
      </c>
      <c r="AR18" s="38">
        <v>6.7161099999999996</v>
      </c>
      <c r="AS18" s="38">
        <v>7.1209899999999999</v>
      </c>
      <c r="AT18" s="38">
        <v>6.9185499999999998</v>
      </c>
      <c r="AU18" s="38"/>
      <c r="AV18" s="38">
        <f t="shared" si="0"/>
        <v>-0.70011000000000001</v>
      </c>
      <c r="AW18" s="38">
        <f t="shared" si="1"/>
        <v>-0.97802</v>
      </c>
      <c r="AX18" s="38">
        <f t="shared" si="2"/>
        <v>-0.83905999999999992</v>
      </c>
      <c r="AY18" s="38">
        <f t="shared" si="3"/>
        <v>-0.98399999999999999</v>
      </c>
      <c r="AZ18" s="38">
        <f t="shared" si="4"/>
        <v>3.14297</v>
      </c>
      <c r="BA18" s="38">
        <f t="shared" si="5"/>
        <v>1.0794899999999998</v>
      </c>
      <c r="BB18" s="38">
        <f t="shared" si="6"/>
        <v>0.28389000000000042</v>
      </c>
      <c r="BC18" s="38">
        <f t="shared" si="7"/>
        <v>-4.1209899999999999</v>
      </c>
      <c r="BD18" s="38">
        <f t="shared" si="8"/>
        <v>-1.9185499999999998</v>
      </c>
      <c r="BF18" s="38">
        <f t="shared" si="9"/>
        <v>-0.39572751503087744</v>
      </c>
      <c r="BG18" s="38">
        <f t="shared" si="10"/>
        <v>-0.52766035146918677</v>
      </c>
      <c r="BH18" s="38">
        <f t="shared" si="11"/>
        <v>-0.61913609561807514</v>
      </c>
      <c r="BI18" s="38">
        <f t="shared" si="12"/>
        <v>-0.28327661787252828</v>
      </c>
      <c r="BJ18" s="38">
        <f t="shared" si="13"/>
        <v>1.2917602881231516</v>
      </c>
      <c r="BK18" s="38">
        <f t="shared" si="14"/>
        <v>0.43529597964593991</v>
      </c>
      <c r="BL18" s="38">
        <f t="shared" si="15"/>
        <v>8.3429202694469559E-2</v>
      </c>
      <c r="BM18" s="38">
        <f t="shared" si="16"/>
        <v>-1.4760690777869003</v>
      </c>
      <c r="BN18" s="38">
        <f t="shared" si="17"/>
        <v>-0.84986479963139816</v>
      </c>
    </row>
    <row r="19" spans="2:66">
      <c r="B19" s="2">
        <v>18</v>
      </c>
      <c r="C19" s="3">
        <v>7.5</v>
      </c>
      <c r="D19" s="33" t="s">
        <v>21</v>
      </c>
      <c r="E19" s="34" t="s">
        <v>22</v>
      </c>
      <c r="F19" s="3">
        <v>61</v>
      </c>
      <c r="G19" s="3">
        <v>10</v>
      </c>
      <c r="H19" s="3">
        <v>0</v>
      </c>
      <c r="I19" s="3">
        <v>10</v>
      </c>
      <c r="J19" s="3">
        <v>10</v>
      </c>
      <c r="K19" s="3">
        <v>10</v>
      </c>
      <c r="L19" s="3">
        <v>10</v>
      </c>
      <c r="M19" s="3">
        <v>5</v>
      </c>
      <c r="N19" s="3">
        <v>10</v>
      </c>
      <c r="O19" s="3">
        <v>10</v>
      </c>
      <c r="P19" s="3">
        <v>20</v>
      </c>
      <c r="Q19" s="3">
        <v>7.5</v>
      </c>
      <c r="R19" s="3">
        <v>11.666700000000001</v>
      </c>
      <c r="S19" s="3">
        <v>5</v>
      </c>
      <c r="T19" s="3">
        <v>10</v>
      </c>
      <c r="V19" s="38">
        <v>4</v>
      </c>
      <c r="W19" s="38">
        <v>5</v>
      </c>
      <c r="X19" s="38">
        <v>4.5</v>
      </c>
      <c r="Y19" s="38">
        <v>2</v>
      </c>
      <c r="Z19" s="38">
        <v>-3</v>
      </c>
      <c r="AA19" s="38">
        <v>-0.5</v>
      </c>
      <c r="AB19" s="38">
        <v>2</v>
      </c>
      <c r="AC19" s="38">
        <v>8</v>
      </c>
      <c r="AD19" s="38">
        <v>5</v>
      </c>
      <c r="AF19">
        <f t="shared" si="18"/>
        <v>1</v>
      </c>
      <c r="AG19">
        <f t="shared" si="19"/>
        <v>-5</v>
      </c>
      <c r="AH19">
        <f t="shared" si="20"/>
        <v>6</v>
      </c>
      <c r="AJ19" s="2">
        <v>543</v>
      </c>
      <c r="AL19" s="38">
        <v>2.9499399999999998</v>
      </c>
      <c r="AM19" s="38">
        <v>1.9951399999999999</v>
      </c>
      <c r="AN19" s="38">
        <v>2.47254</v>
      </c>
      <c r="AO19" s="38">
        <v>-3.34876</v>
      </c>
      <c r="AP19" s="38">
        <v>-4.9603400000000004</v>
      </c>
      <c r="AQ19" s="38">
        <v>-4.1545500000000004</v>
      </c>
      <c r="AR19" s="38">
        <v>6.2987000000000002</v>
      </c>
      <c r="AS19" s="38">
        <v>6.95547</v>
      </c>
      <c r="AT19" s="38">
        <v>6.6270899999999999</v>
      </c>
      <c r="AU19" s="38"/>
      <c r="AV19" s="38">
        <f t="shared" si="0"/>
        <v>1.0500600000000002</v>
      </c>
      <c r="AW19" s="38">
        <f t="shared" si="1"/>
        <v>3.0048599999999999</v>
      </c>
      <c r="AX19" s="38">
        <f t="shared" si="2"/>
        <v>2.02746</v>
      </c>
      <c r="AY19" s="38">
        <f t="shared" si="3"/>
        <v>5.3487600000000004</v>
      </c>
      <c r="AZ19" s="38">
        <f t="shared" si="4"/>
        <v>1.9603400000000004</v>
      </c>
      <c r="BA19" s="38">
        <f t="shared" si="5"/>
        <v>3.6545500000000004</v>
      </c>
      <c r="BB19" s="38">
        <f t="shared" si="6"/>
        <v>-4.2987000000000002</v>
      </c>
      <c r="BC19" s="38">
        <f t="shared" si="7"/>
        <v>1.04453</v>
      </c>
      <c r="BD19" s="38">
        <f t="shared" si="8"/>
        <v>-1.6270899999999999</v>
      </c>
      <c r="BF19" s="38">
        <f t="shared" si="9"/>
        <v>0.59353192274545896</v>
      </c>
      <c r="BG19" s="38">
        <f t="shared" si="10"/>
        <v>1.6211789980938023</v>
      </c>
      <c r="BH19" s="38">
        <f t="shared" si="11"/>
        <v>1.4960475632515229</v>
      </c>
      <c r="BI19" s="38">
        <f t="shared" si="12"/>
        <v>1.5398156937112444</v>
      </c>
      <c r="BJ19" s="38">
        <f t="shared" si="13"/>
        <v>0.80569950181495187</v>
      </c>
      <c r="BK19" s="38">
        <f t="shared" si="14"/>
        <v>1.4736689755487036</v>
      </c>
      <c r="BL19" s="38">
        <f t="shared" si="15"/>
        <v>-1.2632960429135081</v>
      </c>
      <c r="BM19" s="38">
        <f t="shared" si="16"/>
        <v>0.37413301993471249</v>
      </c>
      <c r="BN19" s="38">
        <f t="shared" si="17"/>
        <v>-0.72075604849091857</v>
      </c>
    </row>
    <row r="20" spans="2:66">
      <c r="B20" s="2">
        <v>19</v>
      </c>
      <c r="C20" s="3">
        <v>4.1666999999999996</v>
      </c>
      <c r="D20" s="33" t="s">
        <v>21</v>
      </c>
      <c r="E20" s="34" t="s">
        <v>22</v>
      </c>
      <c r="F20" s="3">
        <v>68</v>
      </c>
      <c r="G20" s="3">
        <v>10</v>
      </c>
      <c r="H20" s="3">
        <v>10</v>
      </c>
      <c r="I20" s="3">
        <v>5</v>
      </c>
      <c r="J20" s="3">
        <v>10</v>
      </c>
      <c r="K20" s="3">
        <v>25</v>
      </c>
      <c r="L20" s="3">
        <v>5</v>
      </c>
      <c r="M20" s="3">
        <v>0</v>
      </c>
      <c r="N20" s="3">
        <v>-5</v>
      </c>
      <c r="O20" s="3">
        <v>10</v>
      </c>
      <c r="P20" s="3">
        <v>0</v>
      </c>
      <c r="Q20" s="3">
        <v>4.1666999999999996</v>
      </c>
      <c r="R20" s="3">
        <v>7.5</v>
      </c>
      <c r="S20" s="3">
        <v>10</v>
      </c>
      <c r="T20" s="3">
        <v>25</v>
      </c>
      <c r="V20" s="38">
        <v>3</v>
      </c>
      <c r="W20" s="38">
        <v>0</v>
      </c>
      <c r="X20" s="38">
        <v>1.5</v>
      </c>
      <c r="Y20" s="38">
        <v>-1</v>
      </c>
      <c r="Z20" s="38">
        <v>-7</v>
      </c>
      <c r="AA20" s="38">
        <v>-4</v>
      </c>
      <c r="AB20" s="38">
        <v>4</v>
      </c>
      <c r="AC20" s="38">
        <v>7</v>
      </c>
      <c r="AD20" s="38">
        <v>5.5</v>
      </c>
      <c r="AF20">
        <f t="shared" si="18"/>
        <v>-3</v>
      </c>
      <c r="AG20">
        <f t="shared" si="19"/>
        <v>-6</v>
      </c>
      <c r="AH20">
        <f t="shared" si="20"/>
        <v>3</v>
      </c>
      <c r="AJ20" s="2">
        <v>0</v>
      </c>
      <c r="AL20" s="38">
        <v>3.2662300000000002</v>
      </c>
      <c r="AM20" s="38">
        <v>2.20139</v>
      </c>
      <c r="AN20" s="38">
        <v>2.7338100000000001</v>
      </c>
      <c r="AO20" s="38">
        <v>-3.5329799999999998</v>
      </c>
      <c r="AP20" s="38">
        <v>-5.2314400000000001</v>
      </c>
      <c r="AQ20" s="38">
        <v>-4.3822099999999997</v>
      </c>
      <c r="AR20" s="38">
        <v>6.7992100000000004</v>
      </c>
      <c r="AS20" s="38">
        <v>7.43283</v>
      </c>
      <c r="AT20" s="38">
        <v>7.1160199999999998</v>
      </c>
      <c r="AU20" s="38"/>
      <c r="AV20" s="38">
        <f t="shared" si="0"/>
        <v>-0.26623000000000019</v>
      </c>
      <c r="AW20" s="38">
        <f t="shared" si="1"/>
        <v>-2.20139</v>
      </c>
      <c r="AX20" s="38">
        <f t="shared" si="2"/>
        <v>-1.2338100000000001</v>
      </c>
      <c r="AY20" s="38">
        <f t="shared" si="3"/>
        <v>2.5329799999999998</v>
      </c>
      <c r="AZ20" s="38">
        <f t="shared" si="4"/>
        <v>-1.7685599999999999</v>
      </c>
      <c r="BA20" s="38">
        <f t="shared" si="5"/>
        <v>0.38220999999999972</v>
      </c>
      <c r="BB20" s="38">
        <f t="shared" si="6"/>
        <v>-2.7992100000000004</v>
      </c>
      <c r="BC20" s="38">
        <f t="shared" si="7"/>
        <v>-0.43283000000000005</v>
      </c>
      <c r="BD20" s="38">
        <f t="shared" si="8"/>
        <v>-1.6160199999999998</v>
      </c>
      <c r="BF20" s="38">
        <f t="shared" si="9"/>
        <v>-0.15048283316431788</v>
      </c>
      <c r="BG20" s="38">
        <f t="shared" si="10"/>
        <v>-1.1876916843426035</v>
      </c>
      <c r="BH20" s="38">
        <f t="shared" si="11"/>
        <v>-0.91041916684687318</v>
      </c>
      <c r="BI20" s="38">
        <f t="shared" si="12"/>
        <v>0.72920122717353308</v>
      </c>
      <c r="BJ20" s="38">
        <f t="shared" si="13"/>
        <v>-0.72687794511658743</v>
      </c>
      <c r="BK20" s="38">
        <f t="shared" si="14"/>
        <v>0.1541232215031863</v>
      </c>
      <c r="BL20" s="38">
        <f t="shared" si="15"/>
        <v>-0.82262798434036366</v>
      </c>
      <c r="BM20" s="38">
        <f t="shared" si="16"/>
        <v>-0.15503240215057648</v>
      </c>
      <c r="BN20" s="38">
        <f t="shared" si="17"/>
        <v>-0.71585234343662252</v>
      </c>
    </row>
    <row r="21" spans="2:66">
      <c r="B21" s="2">
        <v>20</v>
      </c>
      <c r="C21" s="3">
        <v>13.333299999999999</v>
      </c>
      <c r="D21" s="33" t="s">
        <v>21</v>
      </c>
      <c r="E21" s="34" t="s">
        <v>22</v>
      </c>
      <c r="F21" s="3">
        <v>61</v>
      </c>
      <c r="G21" s="3">
        <v>20</v>
      </c>
      <c r="H21" s="3">
        <v>20</v>
      </c>
      <c r="I21" s="3">
        <v>10</v>
      </c>
      <c r="J21" s="3">
        <v>25</v>
      </c>
      <c r="K21" s="3">
        <v>15</v>
      </c>
      <c r="L21" s="3">
        <v>10</v>
      </c>
      <c r="M21" s="3">
        <v>15</v>
      </c>
      <c r="N21" s="3">
        <v>5</v>
      </c>
      <c r="O21" s="3">
        <v>15</v>
      </c>
      <c r="P21" s="3">
        <v>15</v>
      </c>
      <c r="Q21" s="3">
        <v>13.333299999999999</v>
      </c>
      <c r="R21" s="3">
        <v>14.166700000000001</v>
      </c>
      <c r="S21" s="3">
        <v>10</v>
      </c>
      <c r="T21" s="3">
        <v>10</v>
      </c>
      <c r="V21" s="38">
        <v>2</v>
      </c>
      <c r="W21" s="38">
        <v>4</v>
      </c>
      <c r="X21" s="38">
        <v>3</v>
      </c>
      <c r="Y21" s="38">
        <v>0</v>
      </c>
      <c r="Z21" s="38">
        <v>-2</v>
      </c>
      <c r="AA21" s="38">
        <v>-1</v>
      </c>
      <c r="AB21" s="38">
        <v>2</v>
      </c>
      <c r="AC21" s="38">
        <v>6</v>
      </c>
      <c r="AD21" s="38">
        <v>4</v>
      </c>
      <c r="AF21">
        <f t="shared" si="18"/>
        <v>2</v>
      </c>
      <c r="AG21">
        <f t="shared" si="19"/>
        <v>-2</v>
      </c>
      <c r="AH21">
        <f t="shared" si="20"/>
        <v>4</v>
      </c>
      <c r="AJ21" s="2">
        <v>9</v>
      </c>
      <c r="AL21" s="38">
        <v>2.8349000000000002</v>
      </c>
      <c r="AM21" s="38">
        <v>2.0012799999999999</v>
      </c>
      <c r="AN21" s="38">
        <v>2.4180899999999999</v>
      </c>
      <c r="AO21" s="38">
        <v>-2.31975</v>
      </c>
      <c r="AP21" s="38">
        <v>-3.9564699999999999</v>
      </c>
      <c r="AQ21" s="38">
        <v>-3.1381100000000002</v>
      </c>
      <c r="AR21" s="38">
        <v>5.1546500000000002</v>
      </c>
      <c r="AS21" s="38">
        <v>5.9577499999999999</v>
      </c>
      <c r="AT21" s="38">
        <v>5.5561999999999996</v>
      </c>
      <c r="AU21" s="38"/>
      <c r="AV21" s="38">
        <f t="shared" si="0"/>
        <v>-0.8349000000000002</v>
      </c>
      <c r="AW21" s="38">
        <f t="shared" si="1"/>
        <v>1.9987200000000001</v>
      </c>
      <c r="AX21" s="38">
        <f t="shared" si="2"/>
        <v>0.58191000000000015</v>
      </c>
      <c r="AY21" s="38">
        <f t="shared" si="3"/>
        <v>2.31975</v>
      </c>
      <c r="AZ21" s="38">
        <f t="shared" si="4"/>
        <v>1.9564699999999999</v>
      </c>
      <c r="BA21" s="38">
        <f t="shared" si="5"/>
        <v>2.1381100000000002</v>
      </c>
      <c r="BB21" s="38">
        <f t="shared" si="6"/>
        <v>-3.1546500000000002</v>
      </c>
      <c r="BC21" s="38">
        <f t="shared" si="7"/>
        <v>4.2250000000000121E-2</v>
      </c>
      <c r="BD21" s="38">
        <f t="shared" si="8"/>
        <v>-1.5561999999999996</v>
      </c>
      <c r="BF21" s="38">
        <f t="shared" si="9"/>
        <v>-0.4719157022457609</v>
      </c>
      <c r="BG21" s="38">
        <f t="shared" si="10"/>
        <v>1.0783473729458426</v>
      </c>
      <c r="BH21" s="38">
        <f t="shared" si="11"/>
        <v>0.42938703477834034</v>
      </c>
      <c r="BI21" s="38">
        <f t="shared" si="12"/>
        <v>0.66781599015223314</v>
      </c>
      <c r="BJ21" s="38">
        <f t="shared" si="13"/>
        <v>0.80410893228516411</v>
      </c>
      <c r="BK21" s="38">
        <f t="shared" si="14"/>
        <v>0.86217629347264058</v>
      </c>
      <c r="BL21" s="38">
        <f t="shared" si="15"/>
        <v>-0.92708420261406899</v>
      </c>
      <c r="BM21" s="38">
        <f t="shared" si="16"/>
        <v>1.5133237046558404E-2</v>
      </c>
      <c r="BN21" s="38">
        <f t="shared" si="17"/>
        <v>-0.68935373130039967</v>
      </c>
    </row>
    <row r="22" spans="2:66">
      <c r="B22" s="2">
        <v>21</v>
      </c>
      <c r="C22" s="3">
        <v>5</v>
      </c>
      <c r="D22" s="33" t="s">
        <v>21</v>
      </c>
      <c r="E22" s="34" t="s">
        <v>22</v>
      </c>
      <c r="F22" s="3">
        <v>64</v>
      </c>
      <c r="G22" s="3">
        <v>5</v>
      </c>
      <c r="H22" s="3">
        <v>10</v>
      </c>
      <c r="I22" s="3">
        <v>0</v>
      </c>
      <c r="J22" s="3">
        <v>10</v>
      </c>
      <c r="K22" s="3">
        <v>25</v>
      </c>
      <c r="L22" s="3">
        <v>5</v>
      </c>
      <c r="M22" s="3">
        <v>5</v>
      </c>
      <c r="N22" s="3">
        <v>5</v>
      </c>
      <c r="O22" s="3">
        <v>20</v>
      </c>
      <c r="P22" s="3">
        <v>25</v>
      </c>
      <c r="Q22" s="3">
        <v>5</v>
      </c>
      <c r="R22" s="3">
        <v>14.166700000000001</v>
      </c>
      <c r="S22" s="3">
        <v>5</v>
      </c>
      <c r="T22" s="3">
        <v>10</v>
      </c>
      <c r="V22" s="38">
        <v>2</v>
      </c>
      <c r="W22" s="38">
        <v>2</v>
      </c>
      <c r="X22" s="38">
        <v>2</v>
      </c>
      <c r="Y22" s="38">
        <v>-2</v>
      </c>
      <c r="Z22" s="38">
        <v>-5</v>
      </c>
      <c r="AA22" s="38">
        <v>-3.5</v>
      </c>
      <c r="AB22" s="38">
        <v>4</v>
      </c>
      <c r="AC22" s="38">
        <v>7</v>
      </c>
      <c r="AD22" s="38">
        <v>5.5</v>
      </c>
      <c r="AF22">
        <f t="shared" si="18"/>
        <v>0</v>
      </c>
      <c r="AG22">
        <f t="shared" si="19"/>
        <v>-3</v>
      </c>
      <c r="AH22">
        <f t="shared" si="20"/>
        <v>3</v>
      </c>
      <c r="AJ22" s="2">
        <v>6</v>
      </c>
      <c r="AL22" s="38">
        <v>3.1066199999999999</v>
      </c>
      <c r="AM22" s="38">
        <v>2.0823999999999998</v>
      </c>
      <c r="AN22" s="38">
        <v>2.5945100000000001</v>
      </c>
      <c r="AO22" s="38">
        <v>-3.6167199999999999</v>
      </c>
      <c r="AP22" s="38">
        <v>-5.26091</v>
      </c>
      <c r="AQ22" s="38">
        <v>-4.4388100000000001</v>
      </c>
      <c r="AR22" s="38">
        <v>6.7233400000000003</v>
      </c>
      <c r="AS22" s="38">
        <v>7.3433099999999998</v>
      </c>
      <c r="AT22" s="38">
        <v>7.0333300000000003</v>
      </c>
      <c r="AU22" s="38"/>
      <c r="AV22" s="38">
        <f t="shared" si="0"/>
        <v>-1.1066199999999999</v>
      </c>
      <c r="AW22" s="38">
        <f t="shared" si="1"/>
        <v>-8.2399999999999807E-2</v>
      </c>
      <c r="AX22" s="38">
        <f t="shared" si="2"/>
        <v>-0.59451000000000009</v>
      </c>
      <c r="AY22" s="38">
        <f t="shared" si="3"/>
        <v>1.6167199999999999</v>
      </c>
      <c r="AZ22" s="38">
        <f t="shared" si="4"/>
        <v>0.26090999999999998</v>
      </c>
      <c r="BA22" s="38">
        <f t="shared" si="5"/>
        <v>0.93881000000000014</v>
      </c>
      <c r="BB22" s="38">
        <f t="shared" si="6"/>
        <v>-2.7233400000000003</v>
      </c>
      <c r="BC22" s="38">
        <f t="shared" si="7"/>
        <v>-0.34330999999999978</v>
      </c>
      <c r="BD22" s="38">
        <f t="shared" si="8"/>
        <v>-1.5333300000000003</v>
      </c>
      <c r="BF22" s="38">
        <f t="shared" si="9"/>
        <v>-0.62550168214062019</v>
      </c>
      <c r="BG22" s="38">
        <f t="shared" si="10"/>
        <v>-4.4456363838225071E-2</v>
      </c>
      <c r="BH22" s="38">
        <f t="shared" si="11"/>
        <v>-0.43868448049710623</v>
      </c>
      <c r="BI22" s="38">
        <f t="shared" si="12"/>
        <v>0.46542578622649783</v>
      </c>
      <c r="BJ22" s="38">
        <f t="shared" si="13"/>
        <v>0.10723397829893745</v>
      </c>
      <c r="BK22" s="38">
        <f t="shared" si="14"/>
        <v>0.3785678594997684</v>
      </c>
      <c r="BL22" s="38">
        <f t="shared" si="15"/>
        <v>-0.80033141310351352</v>
      </c>
      <c r="BM22" s="38">
        <f t="shared" si="16"/>
        <v>-0.12296784876814076</v>
      </c>
      <c r="BN22" s="38">
        <f t="shared" si="17"/>
        <v>-0.67922295130114529</v>
      </c>
    </row>
    <row r="23" spans="2:66">
      <c r="B23" s="2">
        <v>22</v>
      </c>
      <c r="C23" s="3">
        <v>7.5</v>
      </c>
      <c r="D23" s="33" t="s">
        <v>24</v>
      </c>
      <c r="E23" s="34" t="s">
        <v>22</v>
      </c>
      <c r="F23" s="3">
        <v>21</v>
      </c>
      <c r="G23" s="3">
        <v>15</v>
      </c>
      <c r="H23" s="3">
        <v>5</v>
      </c>
      <c r="I23" s="3">
        <v>5</v>
      </c>
      <c r="J23" s="3">
        <v>10</v>
      </c>
      <c r="K23" s="3">
        <v>5</v>
      </c>
      <c r="L23" s="3">
        <v>10</v>
      </c>
      <c r="M23" s="3">
        <v>5</v>
      </c>
      <c r="N23" s="3">
        <v>5</v>
      </c>
      <c r="O23" s="3">
        <v>10</v>
      </c>
      <c r="P23" s="3">
        <v>10</v>
      </c>
      <c r="Q23" s="3">
        <v>7.5</v>
      </c>
      <c r="R23" s="3">
        <v>7.5</v>
      </c>
      <c r="S23" s="3">
        <v>5</v>
      </c>
      <c r="T23" s="3">
        <v>5</v>
      </c>
      <c r="V23" s="38">
        <v>1</v>
      </c>
      <c r="W23" s="38">
        <v>1</v>
      </c>
      <c r="X23" s="38">
        <v>1</v>
      </c>
      <c r="Y23" s="38">
        <v>-2</v>
      </c>
      <c r="Z23" s="38">
        <v>-8</v>
      </c>
      <c r="AA23" s="38">
        <v>-5</v>
      </c>
      <c r="AB23" s="38">
        <v>3</v>
      </c>
      <c r="AC23" s="38">
        <v>9</v>
      </c>
      <c r="AD23" s="38">
        <v>6</v>
      </c>
      <c r="AF23">
        <f t="shared" si="18"/>
        <v>0</v>
      </c>
      <c r="AG23">
        <f t="shared" si="19"/>
        <v>-6</v>
      </c>
      <c r="AH23">
        <f t="shared" si="20"/>
        <v>6</v>
      </c>
      <c r="AJ23" s="2">
        <v>46</v>
      </c>
      <c r="AL23" s="38">
        <v>1.5182199999999999</v>
      </c>
      <c r="AM23" s="38">
        <v>0.79645999999999995</v>
      </c>
      <c r="AN23" s="38">
        <v>1.15734</v>
      </c>
      <c r="AO23" s="38">
        <v>-5.6561199999999996</v>
      </c>
      <c r="AP23" s="38">
        <v>-6.68912</v>
      </c>
      <c r="AQ23" s="38">
        <v>-6.1726200000000002</v>
      </c>
      <c r="AR23" s="38">
        <v>7.1743300000000003</v>
      </c>
      <c r="AS23" s="38">
        <v>7.4855799999999997</v>
      </c>
      <c r="AT23" s="38">
        <v>7.3299599999999998</v>
      </c>
      <c r="AU23" s="38"/>
      <c r="AV23" s="38">
        <f t="shared" si="0"/>
        <v>-0.5182199999999999</v>
      </c>
      <c r="AW23" s="38">
        <f t="shared" si="1"/>
        <v>0.20354000000000005</v>
      </c>
      <c r="AX23" s="38">
        <f t="shared" si="2"/>
        <v>-0.15734000000000004</v>
      </c>
      <c r="AY23" s="38">
        <f t="shared" si="3"/>
        <v>3.6561199999999996</v>
      </c>
      <c r="AZ23" s="38">
        <f t="shared" si="4"/>
        <v>-1.31088</v>
      </c>
      <c r="BA23" s="38">
        <f t="shared" si="5"/>
        <v>1.1726200000000002</v>
      </c>
      <c r="BB23" s="38">
        <f t="shared" si="6"/>
        <v>-4.1743300000000003</v>
      </c>
      <c r="BC23" s="38">
        <f t="shared" si="7"/>
        <v>1.5144200000000003</v>
      </c>
      <c r="BD23" s="38">
        <f t="shared" si="8"/>
        <v>-1.3299599999999998</v>
      </c>
      <c r="BF23" s="38">
        <f t="shared" si="9"/>
        <v>-0.29291670285998095</v>
      </c>
      <c r="BG23" s="38">
        <f t="shared" si="10"/>
        <v>0.10981369290815965</v>
      </c>
      <c r="BH23" s="38">
        <f t="shared" si="11"/>
        <v>-0.11610000868179626</v>
      </c>
      <c r="BI23" s="38">
        <f t="shared" si="12"/>
        <v>1.0525338497318171</v>
      </c>
      <c r="BJ23" s="38">
        <f t="shared" si="13"/>
        <v>-0.53877152072558021</v>
      </c>
      <c r="BK23" s="38">
        <f t="shared" si="14"/>
        <v>0.47284993066394521</v>
      </c>
      <c r="BL23" s="38">
        <f t="shared" si="15"/>
        <v>-1.2267463583909424</v>
      </c>
      <c r="BM23" s="38">
        <f t="shared" si="16"/>
        <v>0.54243968871121695</v>
      </c>
      <c r="BN23" s="38">
        <f t="shared" si="17"/>
        <v>-0.58913564354214087</v>
      </c>
    </row>
    <row r="24" spans="2:66">
      <c r="B24" s="2">
        <v>23</v>
      </c>
      <c r="C24" s="3">
        <v>6.6666999999999996</v>
      </c>
      <c r="D24" s="33" t="s">
        <v>24</v>
      </c>
      <c r="E24" s="34" t="s">
        <v>22</v>
      </c>
      <c r="F24" s="3">
        <v>32</v>
      </c>
      <c r="G24" s="3">
        <v>5</v>
      </c>
      <c r="H24" s="3">
        <v>5</v>
      </c>
      <c r="I24" s="3">
        <v>5</v>
      </c>
      <c r="J24" s="3">
        <v>0</v>
      </c>
      <c r="K24" s="3">
        <v>0</v>
      </c>
      <c r="L24" s="3">
        <v>10</v>
      </c>
      <c r="M24" s="3">
        <v>5</v>
      </c>
      <c r="N24" s="3">
        <v>10</v>
      </c>
      <c r="O24" s="3">
        <v>0</v>
      </c>
      <c r="P24" s="3">
        <v>-5</v>
      </c>
      <c r="Q24" s="3">
        <v>6.6666999999999996</v>
      </c>
      <c r="R24" s="3">
        <v>1.6667000000000001</v>
      </c>
      <c r="S24" s="3">
        <v>5</v>
      </c>
      <c r="T24" s="3">
        <v>5</v>
      </c>
      <c r="V24" s="38">
        <v>0</v>
      </c>
      <c r="W24" s="38">
        <v>0</v>
      </c>
      <c r="X24" s="38">
        <v>0</v>
      </c>
      <c r="Y24" s="38">
        <v>-6</v>
      </c>
      <c r="Z24" s="38">
        <v>-6</v>
      </c>
      <c r="AA24" s="38">
        <v>-6</v>
      </c>
      <c r="AB24" s="38">
        <v>6</v>
      </c>
      <c r="AC24" s="38">
        <v>6</v>
      </c>
      <c r="AD24" s="38">
        <v>6</v>
      </c>
      <c r="AF24">
        <f t="shared" si="18"/>
        <v>0</v>
      </c>
      <c r="AG24">
        <f t="shared" si="19"/>
        <v>0</v>
      </c>
      <c r="AH24">
        <f t="shared" si="20"/>
        <v>0</v>
      </c>
      <c r="AJ24" s="2">
        <v>29</v>
      </c>
      <c r="AL24" s="38">
        <v>1.92838</v>
      </c>
      <c r="AM24" s="38">
        <v>1.1252200000000001</v>
      </c>
      <c r="AN24" s="38">
        <v>1.5267999999999999</v>
      </c>
      <c r="AO24" s="38">
        <v>-5.16859</v>
      </c>
      <c r="AP24" s="38">
        <v>-6.3571099999999996</v>
      </c>
      <c r="AQ24" s="38">
        <v>-5.7628500000000003</v>
      </c>
      <c r="AR24" s="38">
        <v>7.0969699999999998</v>
      </c>
      <c r="AS24" s="38">
        <v>7.4823300000000001</v>
      </c>
      <c r="AT24" s="38">
        <v>7.28965</v>
      </c>
      <c r="AU24" s="38"/>
      <c r="AV24" s="38">
        <f t="shared" si="0"/>
        <v>-1.92838</v>
      </c>
      <c r="AW24" s="38">
        <f t="shared" si="1"/>
        <v>-1.1252200000000001</v>
      </c>
      <c r="AX24" s="38">
        <f t="shared" si="2"/>
        <v>-1.5267999999999999</v>
      </c>
      <c r="AY24" s="38">
        <f t="shared" si="3"/>
        <v>-0.83140999999999998</v>
      </c>
      <c r="AZ24" s="38">
        <f t="shared" si="4"/>
        <v>0.35710999999999959</v>
      </c>
      <c r="BA24" s="38">
        <f t="shared" si="5"/>
        <v>-0.23714999999999975</v>
      </c>
      <c r="BB24" s="38">
        <f t="shared" si="6"/>
        <v>-1.0969699999999998</v>
      </c>
      <c r="BC24" s="38">
        <f t="shared" si="7"/>
        <v>-1.4823300000000001</v>
      </c>
      <c r="BD24" s="38">
        <f t="shared" si="8"/>
        <v>-1.28965</v>
      </c>
      <c r="BF24" s="38">
        <f t="shared" si="9"/>
        <v>-1.0899901807362322</v>
      </c>
      <c r="BG24" s="38">
        <f t="shared" si="10"/>
        <v>-0.60707754512193857</v>
      </c>
      <c r="BH24" s="38">
        <f t="shared" si="11"/>
        <v>-1.1266142955088756</v>
      </c>
      <c r="BI24" s="38">
        <f t="shared" si="12"/>
        <v>-0.23934859031036454</v>
      </c>
      <c r="BJ24" s="38">
        <f t="shared" si="13"/>
        <v>0.14677216661045384</v>
      </c>
      <c r="BK24" s="38">
        <f t="shared" si="14"/>
        <v>-9.5628900289057378E-2</v>
      </c>
      <c r="BL24" s="38">
        <f t="shared" si="15"/>
        <v>-0.32237603466043935</v>
      </c>
      <c r="BM24" s="38">
        <f t="shared" si="16"/>
        <v>-0.53094559221833981</v>
      </c>
      <c r="BN24" s="38">
        <f t="shared" si="17"/>
        <v>-0.57127942396321851</v>
      </c>
    </row>
    <row r="25" spans="2:66">
      <c r="B25" s="2">
        <v>24</v>
      </c>
      <c r="C25" s="3">
        <v>7.5</v>
      </c>
      <c r="D25" s="33" t="s">
        <v>24</v>
      </c>
      <c r="E25" s="34" t="s">
        <v>22</v>
      </c>
      <c r="F25" s="3">
        <v>24</v>
      </c>
      <c r="G25" s="3">
        <v>10</v>
      </c>
      <c r="H25" s="3">
        <v>10</v>
      </c>
      <c r="I25" s="3">
        <v>5</v>
      </c>
      <c r="J25" s="3">
        <v>0</v>
      </c>
      <c r="K25" s="3">
        <v>-10</v>
      </c>
      <c r="L25" s="3">
        <v>10</v>
      </c>
      <c r="M25" s="3">
        <v>10</v>
      </c>
      <c r="N25" s="3">
        <v>0</v>
      </c>
      <c r="O25" s="3">
        <v>5</v>
      </c>
      <c r="P25" s="3">
        <v>-10</v>
      </c>
      <c r="Q25" s="3">
        <v>7.5</v>
      </c>
      <c r="R25" s="3">
        <v>-1.6667000000000001</v>
      </c>
      <c r="S25" s="3">
        <v>5</v>
      </c>
      <c r="T25" s="3">
        <v>5</v>
      </c>
      <c r="V25" s="38">
        <v>3</v>
      </c>
      <c r="W25" s="38">
        <v>-2</v>
      </c>
      <c r="X25" s="38">
        <v>0.5</v>
      </c>
      <c r="Y25" s="38">
        <v>-4</v>
      </c>
      <c r="Z25" s="38">
        <v>-7</v>
      </c>
      <c r="AA25" s="38">
        <v>-5.5</v>
      </c>
      <c r="AB25" s="38">
        <v>7</v>
      </c>
      <c r="AC25" s="38">
        <v>5</v>
      </c>
      <c r="AD25" s="38">
        <v>6</v>
      </c>
      <c r="AF25">
        <f t="shared" si="18"/>
        <v>-5</v>
      </c>
      <c r="AG25">
        <f t="shared" si="19"/>
        <v>-3</v>
      </c>
      <c r="AH25">
        <f t="shared" si="20"/>
        <v>-2</v>
      </c>
      <c r="AJ25" s="2">
        <v>0</v>
      </c>
      <c r="AL25" s="38">
        <v>1.6255999999999999</v>
      </c>
      <c r="AM25" s="38">
        <v>0.88636000000000004</v>
      </c>
      <c r="AN25" s="38">
        <v>1.2559800000000001</v>
      </c>
      <c r="AO25" s="38">
        <v>-5.48306</v>
      </c>
      <c r="AP25" s="38">
        <v>-6.5594599999999996</v>
      </c>
      <c r="AQ25" s="38">
        <v>-6.0212599999999998</v>
      </c>
      <c r="AR25" s="38">
        <v>7.1086600000000004</v>
      </c>
      <c r="AS25" s="38">
        <v>7.4458200000000003</v>
      </c>
      <c r="AT25" s="38">
        <v>7.2772399999999999</v>
      </c>
      <c r="AU25" s="38"/>
      <c r="AV25" s="38">
        <f t="shared" si="0"/>
        <v>1.3744000000000001</v>
      </c>
      <c r="AW25" s="38">
        <f t="shared" si="1"/>
        <v>-2.8863599999999998</v>
      </c>
      <c r="AX25" s="38">
        <f t="shared" si="2"/>
        <v>-0.7559800000000001</v>
      </c>
      <c r="AY25" s="38">
        <f t="shared" si="3"/>
        <v>1.48306</v>
      </c>
      <c r="AZ25" s="38">
        <f t="shared" si="4"/>
        <v>-0.44054000000000038</v>
      </c>
      <c r="BA25" s="38">
        <f t="shared" si="5"/>
        <v>0.52125999999999983</v>
      </c>
      <c r="BB25" s="38">
        <f t="shared" si="6"/>
        <v>-0.10866000000000042</v>
      </c>
      <c r="BC25" s="38">
        <f t="shared" si="7"/>
        <v>-2.4458200000000003</v>
      </c>
      <c r="BD25" s="38">
        <f t="shared" si="8"/>
        <v>-1.2772399999999999</v>
      </c>
      <c r="BF25" s="38">
        <f t="shared" si="9"/>
        <v>0.77686063141283224</v>
      </c>
      <c r="BG25" s="38">
        <f t="shared" si="10"/>
        <v>-1.5572459991274226</v>
      </c>
      <c r="BH25" s="38">
        <f t="shared" si="11"/>
        <v>-0.55783198527560907</v>
      </c>
      <c r="BI25" s="38">
        <f t="shared" si="12"/>
        <v>0.42694737896547946</v>
      </c>
      <c r="BJ25" s="38">
        <f t="shared" si="13"/>
        <v>-0.18106188647355007</v>
      </c>
      <c r="BK25" s="38">
        <f t="shared" si="14"/>
        <v>0.21019405677703601</v>
      </c>
      <c r="BL25" s="38">
        <f t="shared" si="15"/>
        <v>-3.1932851332491755E-2</v>
      </c>
      <c r="BM25" s="38">
        <f t="shared" si="16"/>
        <v>-0.87605145167368936</v>
      </c>
      <c r="BN25" s="38">
        <f t="shared" si="17"/>
        <v>-0.56578213582195258</v>
      </c>
    </row>
    <row r="26" spans="2:66">
      <c r="B26" s="2">
        <v>25</v>
      </c>
      <c r="C26" s="35">
        <v>40.833300000000001</v>
      </c>
      <c r="D26" s="33" t="s">
        <v>24</v>
      </c>
      <c r="E26" s="34" t="s">
        <v>22</v>
      </c>
      <c r="F26" s="35">
        <v>75</v>
      </c>
      <c r="G26" s="35">
        <v>30</v>
      </c>
      <c r="H26" s="35">
        <v>40</v>
      </c>
      <c r="I26" s="35">
        <v>45</v>
      </c>
      <c r="J26" s="35">
        <v>60</v>
      </c>
      <c r="K26" s="35">
        <v>60</v>
      </c>
      <c r="L26" s="35">
        <v>35</v>
      </c>
      <c r="M26" s="35">
        <v>45</v>
      </c>
      <c r="N26" s="35">
        <v>50</v>
      </c>
      <c r="O26" s="35">
        <v>65</v>
      </c>
      <c r="P26" s="35">
        <v>60</v>
      </c>
      <c r="Q26" s="35">
        <v>40.833300000000001</v>
      </c>
      <c r="R26" s="35">
        <v>56.666699999999999</v>
      </c>
      <c r="S26" s="35">
        <v>5</v>
      </c>
      <c r="T26" s="35">
        <v>5</v>
      </c>
      <c r="U26" s="39"/>
      <c r="V26" s="40">
        <v>3</v>
      </c>
      <c r="W26" s="40">
        <v>3</v>
      </c>
      <c r="X26" s="40">
        <v>3</v>
      </c>
      <c r="Y26" s="40">
        <v>4</v>
      </c>
      <c r="Z26" s="40">
        <v>4</v>
      </c>
      <c r="AA26" s="40">
        <v>4</v>
      </c>
      <c r="AB26" s="40">
        <v>-1</v>
      </c>
      <c r="AC26" s="40">
        <v>-1</v>
      </c>
      <c r="AD26" s="40">
        <v>-1</v>
      </c>
      <c r="AF26">
        <f t="shared" si="18"/>
        <v>0</v>
      </c>
      <c r="AG26">
        <f t="shared" si="19"/>
        <v>0</v>
      </c>
      <c r="AH26">
        <f t="shared" si="20"/>
        <v>0</v>
      </c>
      <c r="AJ26" s="2">
        <v>3</v>
      </c>
      <c r="AK26" s="39"/>
      <c r="AL26" s="40">
        <v>2.79365</v>
      </c>
      <c r="AM26" s="40">
        <v>2.4497800000000001</v>
      </c>
      <c r="AN26" s="40">
        <v>2.6217199999999998</v>
      </c>
      <c r="AO26" s="40">
        <v>3.3388800000000001</v>
      </c>
      <c r="AP26" s="40">
        <v>1.3811500000000001</v>
      </c>
      <c r="AQ26" s="40">
        <v>2.36002</v>
      </c>
      <c r="AR26" s="40">
        <v>-0.54522000000000004</v>
      </c>
      <c r="AS26" s="40">
        <v>1.06863</v>
      </c>
      <c r="AT26" s="40">
        <v>0.26169999999999999</v>
      </c>
      <c r="AU26" s="40"/>
      <c r="AV26" s="40">
        <f t="shared" si="0"/>
        <v>0.20635000000000003</v>
      </c>
      <c r="AW26" s="40">
        <f t="shared" si="1"/>
        <v>0.55021999999999993</v>
      </c>
      <c r="AX26" s="40">
        <f t="shared" si="2"/>
        <v>0.37828000000000017</v>
      </c>
      <c r="AY26" s="40">
        <f t="shared" si="3"/>
        <v>0.66111999999999993</v>
      </c>
      <c r="AZ26" s="40">
        <f t="shared" si="4"/>
        <v>2.6188500000000001</v>
      </c>
      <c r="BA26" s="40">
        <f t="shared" si="5"/>
        <v>1.63998</v>
      </c>
      <c r="BB26" s="40">
        <f t="shared" si="6"/>
        <v>-0.45477999999999996</v>
      </c>
      <c r="BC26" s="40">
        <f t="shared" si="7"/>
        <v>-2.0686299999999997</v>
      </c>
      <c r="BD26" s="40">
        <f t="shared" si="8"/>
        <v>-1.2617</v>
      </c>
      <c r="BE26" s="39"/>
      <c r="BF26" s="40">
        <f t="shared" si="9"/>
        <v>0.11663648958966673</v>
      </c>
      <c r="BG26" s="40">
        <f t="shared" si="10"/>
        <v>0.29685413241587688</v>
      </c>
      <c r="BH26" s="40">
        <f t="shared" si="11"/>
        <v>0.27912998146783974</v>
      </c>
      <c r="BI26" s="40">
        <f t="shared" si="12"/>
        <v>0.1903250382193962</v>
      </c>
      <c r="BJ26" s="40">
        <f t="shared" si="13"/>
        <v>1.076347031804731</v>
      </c>
      <c r="BK26" s="40">
        <f t="shared" si="14"/>
        <v>0.66130923000652964</v>
      </c>
      <c r="BL26" s="40">
        <f t="shared" si="15"/>
        <v>-0.13365012082634403</v>
      </c>
      <c r="BM26" s="40">
        <f t="shared" si="16"/>
        <v>-0.74094835861827257</v>
      </c>
      <c r="BN26" s="40">
        <f t="shared" si="17"/>
        <v>-0.55889834390291382</v>
      </c>
    </row>
    <row r="27" spans="2:66">
      <c r="B27" s="2">
        <v>26</v>
      </c>
      <c r="C27" s="3">
        <v>19.166699999999999</v>
      </c>
      <c r="D27" s="33" t="s">
        <v>24</v>
      </c>
      <c r="E27" s="34" t="s">
        <v>22</v>
      </c>
      <c r="F27" s="3">
        <v>79</v>
      </c>
      <c r="G27" s="3">
        <v>20</v>
      </c>
      <c r="H27" s="3">
        <v>20</v>
      </c>
      <c r="I27" s="3">
        <v>20</v>
      </c>
      <c r="J27" s="3">
        <v>15</v>
      </c>
      <c r="K27" s="3">
        <v>40</v>
      </c>
      <c r="L27" s="3">
        <v>10</v>
      </c>
      <c r="M27" s="3">
        <v>15</v>
      </c>
      <c r="N27" s="3">
        <v>30</v>
      </c>
      <c r="O27" s="3">
        <v>25</v>
      </c>
      <c r="P27" s="3">
        <v>55</v>
      </c>
      <c r="Q27" s="3">
        <v>19.166699999999999</v>
      </c>
      <c r="R27" s="3">
        <v>30.833300000000001</v>
      </c>
      <c r="S27" s="3">
        <v>10</v>
      </c>
      <c r="T27" s="3">
        <v>15</v>
      </c>
      <c r="V27" s="38">
        <v>6</v>
      </c>
      <c r="W27" s="38">
        <v>5</v>
      </c>
      <c r="X27" s="38">
        <v>5.5</v>
      </c>
      <c r="Y27" s="38">
        <v>5</v>
      </c>
      <c r="Z27" s="38">
        <v>0</v>
      </c>
      <c r="AA27" s="38">
        <v>2.5</v>
      </c>
      <c r="AB27" s="38">
        <v>1</v>
      </c>
      <c r="AC27" s="38">
        <v>5</v>
      </c>
      <c r="AD27" s="38">
        <v>3</v>
      </c>
      <c r="AF27">
        <f t="shared" si="18"/>
        <v>-1</v>
      </c>
      <c r="AG27">
        <f t="shared" si="19"/>
        <v>-5</v>
      </c>
      <c r="AH27">
        <f t="shared" si="20"/>
        <v>4</v>
      </c>
      <c r="AJ27" s="2">
        <v>642</v>
      </c>
      <c r="AL27" s="38">
        <v>3.3641299999999998</v>
      </c>
      <c r="AM27" s="38">
        <v>2.5468299999999999</v>
      </c>
      <c r="AN27" s="38">
        <v>2.9554800000000001</v>
      </c>
      <c r="AO27" s="38">
        <v>-0.25241999999999998</v>
      </c>
      <c r="AP27" s="38">
        <v>-2.1746300000000001</v>
      </c>
      <c r="AQ27" s="38">
        <v>-1.21353</v>
      </c>
      <c r="AR27" s="38">
        <v>3.6165500000000002</v>
      </c>
      <c r="AS27" s="38">
        <v>4.7214600000000004</v>
      </c>
      <c r="AT27" s="38">
        <v>4.1689999999999996</v>
      </c>
      <c r="AU27" s="38"/>
      <c r="AV27" s="38">
        <f t="shared" si="0"/>
        <v>2.6358700000000002</v>
      </c>
      <c r="AW27" s="38">
        <f t="shared" si="1"/>
        <v>2.4531700000000001</v>
      </c>
      <c r="AX27" s="38">
        <f t="shared" si="2"/>
        <v>2.5445199999999999</v>
      </c>
      <c r="AY27" s="38">
        <f t="shared" si="3"/>
        <v>5.2524199999999999</v>
      </c>
      <c r="AZ27" s="38">
        <f t="shared" si="4"/>
        <v>2.1746300000000001</v>
      </c>
      <c r="BA27" s="38">
        <f t="shared" si="5"/>
        <v>3.71353</v>
      </c>
      <c r="BB27" s="38">
        <f t="shared" si="6"/>
        <v>-2.6165500000000002</v>
      </c>
      <c r="BC27" s="38">
        <f t="shared" si="7"/>
        <v>0.27853999999999957</v>
      </c>
      <c r="BD27" s="38">
        <f t="shared" si="8"/>
        <v>-1.1689999999999996</v>
      </c>
      <c r="BF27" s="38">
        <f t="shared" si="9"/>
        <v>1.4898891389130837</v>
      </c>
      <c r="BG27" s="38">
        <f t="shared" si="10"/>
        <v>1.3235317727793552</v>
      </c>
      <c r="BH27" s="38">
        <f t="shared" si="11"/>
        <v>1.8775822682789129</v>
      </c>
      <c r="BI27" s="38">
        <f t="shared" si="12"/>
        <v>1.5120810703719765</v>
      </c>
      <c r="BJ27" s="38">
        <f t="shared" si="13"/>
        <v>0.89377266577830805</v>
      </c>
      <c r="BK27" s="38">
        <f t="shared" si="14"/>
        <v>1.4974522036281832</v>
      </c>
      <c r="BL27" s="38">
        <f t="shared" si="15"/>
        <v>-0.76894811479873904</v>
      </c>
      <c r="BM27" s="38">
        <f t="shared" si="16"/>
        <v>9.9768327738422702E-2</v>
      </c>
      <c r="BN27" s="38">
        <f t="shared" si="17"/>
        <v>-0.51783479751328054</v>
      </c>
    </row>
    <row r="28" spans="2:66">
      <c r="B28" s="2">
        <v>27</v>
      </c>
      <c r="C28" s="3">
        <v>5.8333000000000004</v>
      </c>
      <c r="D28" s="33" t="s">
        <v>24</v>
      </c>
      <c r="E28" s="34" t="s">
        <v>22</v>
      </c>
      <c r="F28" s="3">
        <v>28</v>
      </c>
      <c r="G28" s="3">
        <v>5</v>
      </c>
      <c r="H28" s="3">
        <v>5</v>
      </c>
      <c r="I28" s="3">
        <v>10</v>
      </c>
      <c r="J28" s="3">
        <v>0</v>
      </c>
      <c r="K28" s="3">
        <v>0</v>
      </c>
      <c r="L28" s="3">
        <v>5</v>
      </c>
      <c r="M28" s="3">
        <v>5</v>
      </c>
      <c r="N28" s="3">
        <v>5</v>
      </c>
      <c r="O28" s="3">
        <v>-5</v>
      </c>
      <c r="P28" s="3">
        <v>-5</v>
      </c>
      <c r="Q28" s="3">
        <v>5.8333000000000004</v>
      </c>
      <c r="R28" s="3">
        <v>0.83333000000000002</v>
      </c>
      <c r="S28" s="3">
        <v>5</v>
      </c>
      <c r="T28" s="3">
        <v>5</v>
      </c>
      <c r="V28" s="38">
        <v>1</v>
      </c>
      <c r="W28" s="38">
        <v>-1</v>
      </c>
      <c r="X28" s="38">
        <v>0</v>
      </c>
      <c r="Y28" s="38">
        <v>-9</v>
      </c>
      <c r="Z28" s="38">
        <v>-4</v>
      </c>
      <c r="AA28" s="38">
        <v>-6.5</v>
      </c>
      <c r="AB28" s="38">
        <v>10</v>
      </c>
      <c r="AC28" s="38">
        <v>3</v>
      </c>
      <c r="AD28" s="38">
        <v>6.5</v>
      </c>
      <c r="AF28">
        <f t="shared" si="18"/>
        <v>-2</v>
      </c>
      <c r="AG28">
        <f t="shared" si="19"/>
        <v>5</v>
      </c>
      <c r="AH28">
        <f t="shared" si="20"/>
        <v>-7</v>
      </c>
      <c r="AJ28" s="2">
        <v>0</v>
      </c>
      <c r="AL28" s="38">
        <v>1.8016399999999999</v>
      </c>
      <c r="AM28" s="38">
        <v>1.00448</v>
      </c>
      <c r="AN28" s="38">
        <v>1.40306</v>
      </c>
      <c r="AO28" s="38">
        <v>-5.5463399999999998</v>
      </c>
      <c r="AP28" s="38">
        <v>-6.6734099999999996</v>
      </c>
      <c r="AQ28" s="38">
        <v>-6.1098699999999999</v>
      </c>
      <c r="AR28" s="38">
        <v>7.3479799999999997</v>
      </c>
      <c r="AS28" s="38">
        <v>7.67788</v>
      </c>
      <c r="AT28" s="38">
        <v>7.5129299999999999</v>
      </c>
      <c r="AU28" s="38"/>
      <c r="AV28" s="38">
        <f t="shared" si="0"/>
        <v>-0.80163999999999991</v>
      </c>
      <c r="AW28" s="38">
        <f t="shared" si="1"/>
        <v>-2.00448</v>
      </c>
      <c r="AX28" s="38">
        <f t="shared" si="2"/>
        <v>-1.40306</v>
      </c>
      <c r="AY28" s="38">
        <f t="shared" si="3"/>
        <v>-3.4536600000000002</v>
      </c>
      <c r="AZ28" s="38">
        <f t="shared" si="4"/>
        <v>2.6734099999999996</v>
      </c>
      <c r="BA28" s="38">
        <f t="shared" si="5"/>
        <v>-0.39013000000000009</v>
      </c>
      <c r="BB28" s="38">
        <f t="shared" si="6"/>
        <v>2.6520200000000003</v>
      </c>
      <c r="BC28" s="38">
        <f t="shared" si="7"/>
        <v>-4.67788</v>
      </c>
      <c r="BD28" s="38">
        <f t="shared" si="8"/>
        <v>-1.0129299999999999</v>
      </c>
      <c r="BF28" s="38">
        <f t="shared" si="9"/>
        <v>-0.45311594627894558</v>
      </c>
      <c r="BG28" s="38">
        <f t="shared" si="10"/>
        <v>-1.0814550022626894</v>
      </c>
      <c r="BH28" s="38">
        <f t="shared" si="11"/>
        <v>-1.0353074754104552</v>
      </c>
      <c r="BI28" s="38">
        <f t="shared" si="12"/>
        <v>-0.99424910983906101</v>
      </c>
      <c r="BJ28" s="38">
        <f t="shared" si="13"/>
        <v>1.0987711851755868</v>
      </c>
      <c r="BK28" s="38">
        <f t="shared" si="14"/>
        <v>-0.15731690014661609</v>
      </c>
      <c r="BL28" s="38">
        <f t="shared" si="15"/>
        <v>0.77937198960790055</v>
      </c>
      <c r="BM28" s="38">
        <f t="shared" si="16"/>
        <v>-1.6755376784699272</v>
      </c>
      <c r="BN28" s="38">
        <f t="shared" si="17"/>
        <v>-0.44870008677940748</v>
      </c>
    </row>
    <row r="29" spans="2:66">
      <c r="B29" s="2">
        <v>28</v>
      </c>
      <c r="C29" s="3">
        <v>15</v>
      </c>
      <c r="D29" s="33" t="s">
        <v>21</v>
      </c>
      <c r="E29" s="34" t="s">
        <v>22</v>
      </c>
      <c r="F29" s="3">
        <v>22</v>
      </c>
      <c r="G29" s="3">
        <v>15</v>
      </c>
      <c r="H29" s="3">
        <v>10</v>
      </c>
      <c r="I29" s="3">
        <v>10</v>
      </c>
      <c r="J29" s="3">
        <v>0</v>
      </c>
      <c r="K29" s="3">
        <v>5</v>
      </c>
      <c r="L29" s="3">
        <v>15</v>
      </c>
      <c r="M29" s="3">
        <v>15</v>
      </c>
      <c r="N29" s="3">
        <v>25</v>
      </c>
      <c r="O29" s="3">
        <v>15</v>
      </c>
      <c r="P29" s="3">
        <v>10</v>
      </c>
      <c r="Q29" s="3">
        <v>15</v>
      </c>
      <c r="R29" s="3">
        <v>10.833299999999999</v>
      </c>
      <c r="S29" s="3">
        <v>15</v>
      </c>
      <c r="T29" s="3">
        <v>15</v>
      </c>
      <c r="V29" s="38">
        <v>2</v>
      </c>
      <c r="W29" s="38">
        <v>1</v>
      </c>
      <c r="X29" s="38">
        <v>1.5</v>
      </c>
      <c r="Y29" s="38">
        <v>-3</v>
      </c>
      <c r="Z29" s="38">
        <v>-4</v>
      </c>
      <c r="AA29" s="38">
        <v>-3.5</v>
      </c>
      <c r="AB29" s="38">
        <v>5</v>
      </c>
      <c r="AC29" s="38">
        <v>5</v>
      </c>
      <c r="AD29" s="38">
        <v>5</v>
      </c>
      <c r="AF29">
        <f t="shared" si="18"/>
        <v>-1</v>
      </c>
      <c r="AG29">
        <f t="shared" si="19"/>
        <v>-1</v>
      </c>
      <c r="AH29">
        <f t="shared" si="20"/>
        <v>0</v>
      </c>
      <c r="AJ29" s="2">
        <v>0</v>
      </c>
      <c r="AL29" s="38">
        <v>1.4060999999999999</v>
      </c>
      <c r="AM29" s="38">
        <v>0.83433000000000002</v>
      </c>
      <c r="AN29" s="38">
        <v>1.1202099999999999</v>
      </c>
      <c r="AO29" s="38">
        <v>-4.2754200000000004</v>
      </c>
      <c r="AP29" s="38">
        <v>-5.3552</v>
      </c>
      <c r="AQ29" s="38">
        <v>-4.8153100000000002</v>
      </c>
      <c r="AR29" s="38">
        <v>5.6815100000000003</v>
      </c>
      <c r="AS29" s="38">
        <v>6.1895300000000004</v>
      </c>
      <c r="AT29" s="38">
        <v>5.9355200000000004</v>
      </c>
      <c r="AU29" s="38"/>
      <c r="AV29" s="38">
        <f t="shared" si="0"/>
        <v>0.59390000000000009</v>
      </c>
      <c r="AW29" s="38">
        <f t="shared" si="1"/>
        <v>0.16566999999999998</v>
      </c>
      <c r="AX29" s="38">
        <f t="shared" si="2"/>
        <v>0.37979000000000007</v>
      </c>
      <c r="AY29" s="38">
        <f t="shared" si="3"/>
        <v>1.2754200000000004</v>
      </c>
      <c r="AZ29" s="38">
        <f t="shared" si="4"/>
        <v>1.3552</v>
      </c>
      <c r="BA29" s="38">
        <f t="shared" si="5"/>
        <v>1.3153100000000002</v>
      </c>
      <c r="BB29" s="38">
        <f t="shared" si="6"/>
        <v>-0.68151000000000028</v>
      </c>
      <c r="BC29" s="38">
        <f t="shared" si="7"/>
        <v>-1.1895300000000004</v>
      </c>
      <c r="BD29" s="38">
        <f t="shared" si="8"/>
        <v>-0.93552000000000035</v>
      </c>
      <c r="BF29" s="38">
        <f t="shared" si="9"/>
        <v>0.33569377837316733</v>
      </c>
      <c r="BG29" s="38">
        <f t="shared" si="10"/>
        <v>8.9382109187849085E-2</v>
      </c>
      <c r="BH29" s="38">
        <f t="shared" si="11"/>
        <v>0.28024419916905685</v>
      </c>
      <c r="BI29" s="38">
        <f t="shared" si="12"/>
        <v>0.36717140647050828</v>
      </c>
      <c r="BJ29" s="38">
        <f t="shared" si="13"/>
        <v>0.55698703534061567</v>
      </c>
      <c r="BK29" s="38">
        <f t="shared" si="14"/>
        <v>0.53038856773856302</v>
      </c>
      <c r="BL29" s="38">
        <f t="shared" si="15"/>
        <v>-0.20028122134738066</v>
      </c>
      <c r="BM29" s="38">
        <f t="shared" si="16"/>
        <v>-0.42606957311225024</v>
      </c>
      <c r="BN29" s="38">
        <f t="shared" si="17"/>
        <v>-0.41440958919557275</v>
      </c>
    </row>
    <row r="30" spans="2:66">
      <c r="B30" s="2">
        <v>29</v>
      </c>
      <c r="C30" s="3">
        <v>14.166700000000001</v>
      </c>
      <c r="D30" s="33" t="s">
        <v>21</v>
      </c>
      <c r="E30" s="34" t="s">
        <v>22</v>
      </c>
      <c r="F30" s="3">
        <v>61</v>
      </c>
      <c r="G30" s="3">
        <v>15</v>
      </c>
      <c r="H30" s="3">
        <v>15</v>
      </c>
      <c r="I30" s="3">
        <v>25</v>
      </c>
      <c r="J30" s="3">
        <v>25</v>
      </c>
      <c r="K30" s="3">
        <v>25</v>
      </c>
      <c r="L30" s="3">
        <v>5</v>
      </c>
      <c r="M30" s="3">
        <v>10</v>
      </c>
      <c r="N30" s="3">
        <v>15</v>
      </c>
      <c r="O30" s="3">
        <v>15</v>
      </c>
      <c r="P30" s="3">
        <v>25</v>
      </c>
      <c r="Q30" s="3">
        <v>14.166700000000001</v>
      </c>
      <c r="R30" s="3">
        <v>21.666699999999999</v>
      </c>
      <c r="S30" s="3">
        <v>10</v>
      </c>
      <c r="T30" s="3">
        <v>10</v>
      </c>
      <c r="V30" s="38">
        <v>1</v>
      </c>
      <c r="W30" s="38">
        <v>3</v>
      </c>
      <c r="X30" s="38">
        <v>2</v>
      </c>
      <c r="Y30" s="38">
        <v>0</v>
      </c>
      <c r="Z30" s="38">
        <v>-5</v>
      </c>
      <c r="AA30" s="38">
        <v>-2.5</v>
      </c>
      <c r="AB30" s="38">
        <v>1</v>
      </c>
      <c r="AC30" s="38">
        <v>8</v>
      </c>
      <c r="AD30" s="38">
        <v>4.5</v>
      </c>
      <c r="AF30">
        <f t="shared" si="18"/>
        <v>2</v>
      </c>
      <c r="AG30">
        <f t="shared" si="19"/>
        <v>-5</v>
      </c>
      <c r="AH30">
        <f t="shared" si="20"/>
        <v>7</v>
      </c>
      <c r="AJ30" s="2">
        <v>0</v>
      </c>
      <c r="AL30" s="38">
        <v>2.81846</v>
      </c>
      <c r="AM30" s="38">
        <v>2.0021599999999999</v>
      </c>
      <c r="AN30" s="38">
        <v>2.41031</v>
      </c>
      <c r="AO30" s="38">
        <v>-2.1727400000000001</v>
      </c>
      <c r="AP30" s="38">
        <v>-3.8130500000000001</v>
      </c>
      <c r="AQ30" s="38">
        <v>-2.9928900000000001</v>
      </c>
      <c r="AR30" s="38">
        <v>4.9912000000000001</v>
      </c>
      <c r="AS30" s="38">
        <v>5.8151999999999999</v>
      </c>
      <c r="AT30" s="38">
        <v>5.4032</v>
      </c>
      <c r="AU30" s="38"/>
      <c r="AV30" s="38">
        <f t="shared" si="0"/>
        <v>-1.81846</v>
      </c>
      <c r="AW30" s="38">
        <f t="shared" si="1"/>
        <v>0.99784000000000006</v>
      </c>
      <c r="AX30" s="38">
        <f t="shared" si="2"/>
        <v>-0.41030999999999995</v>
      </c>
      <c r="AY30" s="38">
        <f t="shared" si="3"/>
        <v>2.1727400000000001</v>
      </c>
      <c r="AZ30" s="38">
        <f t="shared" si="4"/>
        <v>-1.1869499999999999</v>
      </c>
      <c r="BA30" s="38">
        <f t="shared" si="5"/>
        <v>0.49289000000000005</v>
      </c>
      <c r="BB30" s="38">
        <f t="shared" si="6"/>
        <v>-3.9912000000000001</v>
      </c>
      <c r="BC30" s="38">
        <f t="shared" si="7"/>
        <v>2.1848000000000001</v>
      </c>
      <c r="BD30" s="38">
        <f t="shared" si="8"/>
        <v>-0.9032</v>
      </c>
      <c r="BF30" s="38">
        <f t="shared" si="9"/>
        <v>-1.0278594177815621</v>
      </c>
      <c r="BG30" s="38">
        <f t="shared" si="10"/>
        <v>0.53835361762542011</v>
      </c>
      <c r="BH30" s="38">
        <f t="shared" si="11"/>
        <v>-0.30276467879895647</v>
      </c>
      <c r="BI30" s="38">
        <f t="shared" si="12"/>
        <v>0.62549434828898076</v>
      </c>
      <c r="BJ30" s="38">
        <f t="shared" si="13"/>
        <v>-0.4878363057833115</v>
      </c>
      <c r="BK30" s="38">
        <f t="shared" si="14"/>
        <v>0.19875407406060952</v>
      </c>
      <c r="BL30" s="38">
        <f t="shared" si="15"/>
        <v>-1.1729283658958274</v>
      </c>
      <c r="BM30" s="38">
        <f t="shared" si="16"/>
        <v>0.78255849229161434</v>
      </c>
      <c r="BN30" s="38">
        <f t="shared" si="17"/>
        <v>-0.40009271951582132</v>
      </c>
    </row>
    <row r="31" spans="2:66">
      <c r="B31" s="2">
        <v>30</v>
      </c>
      <c r="C31" s="3">
        <v>1.6667000000000001</v>
      </c>
      <c r="D31" s="33" t="s">
        <v>21</v>
      </c>
      <c r="E31" s="34" t="s">
        <v>22</v>
      </c>
      <c r="F31" s="3">
        <v>25</v>
      </c>
      <c r="G31" s="3">
        <v>5</v>
      </c>
      <c r="H31" s="3">
        <v>0</v>
      </c>
      <c r="I31" s="3">
        <v>-5</v>
      </c>
      <c r="J31" s="3">
        <v>5</v>
      </c>
      <c r="K31" s="3">
        <v>5</v>
      </c>
      <c r="L31" s="3">
        <v>0</v>
      </c>
      <c r="M31" s="3">
        <v>5</v>
      </c>
      <c r="N31" s="3">
        <v>5</v>
      </c>
      <c r="O31" s="3">
        <v>10</v>
      </c>
      <c r="P31" s="3">
        <v>-5</v>
      </c>
      <c r="Q31" s="3">
        <v>1.6667000000000001</v>
      </c>
      <c r="R31" s="3">
        <v>2.5</v>
      </c>
      <c r="S31" s="3">
        <v>10</v>
      </c>
      <c r="T31" s="3">
        <v>10</v>
      </c>
      <c r="V31" s="38">
        <v>2</v>
      </c>
      <c r="W31" s="38">
        <v>-1</v>
      </c>
      <c r="X31" s="38">
        <v>0.5</v>
      </c>
      <c r="Y31" s="38">
        <v>-8</v>
      </c>
      <c r="Z31" s="38">
        <v>-6</v>
      </c>
      <c r="AA31" s="38">
        <v>-7</v>
      </c>
      <c r="AB31" s="38">
        <v>10</v>
      </c>
      <c r="AC31" s="38">
        <v>5</v>
      </c>
      <c r="AD31" s="38">
        <v>7.5</v>
      </c>
      <c r="AF31">
        <f t="shared" si="18"/>
        <v>-3</v>
      </c>
      <c r="AG31">
        <f t="shared" si="19"/>
        <v>2</v>
      </c>
      <c r="AH31">
        <f t="shared" si="20"/>
        <v>-5</v>
      </c>
      <c r="AJ31" s="2">
        <v>0</v>
      </c>
      <c r="AL31" s="38">
        <v>1.77643</v>
      </c>
      <c r="AM31" s="38">
        <v>0.91019000000000005</v>
      </c>
      <c r="AN31" s="38">
        <v>1.34331</v>
      </c>
      <c r="AO31" s="38">
        <v>-6.4543900000000001</v>
      </c>
      <c r="AP31" s="38">
        <v>-7.5201099999999999</v>
      </c>
      <c r="AQ31" s="38">
        <v>-6.9872500000000004</v>
      </c>
      <c r="AR31" s="38">
        <v>8.2308199999999996</v>
      </c>
      <c r="AS31" s="38">
        <v>8.4302899999999994</v>
      </c>
      <c r="AT31" s="38">
        <v>8.3305600000000002</v>
      </c>
      <c r="AU31" s="38"/>
      <c r="AV31" s="38">
        <f t="shared" si="0"/>
        <v>0.22357000000000005</v>
      </c>
      <c r="AW31" s="38">
        <f t="shared" si="1"/>
        <v>-1.9101900000000001</v>
      </c>
      <c r="AX31" s="38">
        <f t="shared" si="2"/>
        <v>-0.84331</v>
      </c>
      <c r="AY31" s="38">
        <f t="shared" si="3"/>
        <v>-1.5456099999999999</v>
      </c>
      <c r="AZ31" s="38">
        <f t="shared" si="4"/>
        <v>1.5201099999999999</v>
      </c>
      <c r="BA31" s="38">
        <f t="shared" si="5"/>
        <v>-1.2749999999999595E-2</v>
      </c>
      <c r="BB31" s="38">
        <f t="shared" si="6"/>
        <v>1.7691800000000004</v>
      </c>
      <c r="BC31" s="38">
        <f t="shared" si="7"/>
        <v>-3.4302899999999994</v>
      </c>
      <c r="BD31" s="38">
        <f t="shared" si="8"/>
        <v>-0.83056000000000019</v>
      </c>
      <c r="BF31" s="38">
        <f t="shared" si="9"/>
        <v>0.12636985693027281</v>
      </c>
      <c r="BG31" s="38">
        <f t="shared" si="10"/>
        <v>-1.0305837577686816</v>
      </c>
      <c r="BH31" s="38">
        <f t="shared" si="11"/>
        <v>-0.62227213881686527</v>
      </c>
      <c r="BI31" s="38">
        <f t="shared" si="12"/>
        <v>-0.4449544444613398</v>
      </c>
      <c r="BJ31" s="38">
        <f t="shared" si="13"/>
        <v>0.62476502530373612</v>
      </c>
      <c r="BK31" s="38">
        <f t="shared" si="14"/>
        <v>-5.1413387252179808E-3</v>
      </c>
      <c r="BL31" s="38">
        <f t="shared" si="15"/>
        <v>0.5199241848004561</v>
      </c>
      <c r="BM31" s="38">
        <f t="shared" si="16"/>
        <v>-1.2286719930991401</v>
      </c>
      <c r="BN31" s="38">
        <f t="shared" si="17"/>
        <v>-0.36791520053261806</v>
      </c>
    </row>
    <row r="32" spans="2:66">
      <c r="B32" s="2">
        <v>31</v>
      </c>
      <c r="C32" s="3">
        <v>10</v>
      </c>
      <c r="D32" s="33" t="s">
        <v>21</v>
      </c>
      <c r="E32" s="34" t="s">
        <v>22</v>
      </c>
      <c r="F32" s="3">
        <v>55</v>
      </c>
      <c r="G32" s="3">
        <v>10</v>
      </c>
      <c r="H32" s="3">
        <v>15</v>
      </c>
      <c r="I32" s="3">
        <v>10</v>
      </c>
      <c r="J32" s="3">
        <v>5</v>
      </c>
      <c r="K32" s="3">
        <v>10</v>
      </c>
      <c r="L32" s="3">
        <v>10</v>
      </c>
      <c r="M32" s="3">
        <v>10</v>
      </c>
      <c r="N32" s="3">
        <v>5</v>
      </c>
      <c r="O32" s="3">
        <v>5</v>
      </c>
      <c r="P32" s="3">
        <v>5</v>
      </c>
      <c r="Q32" s="3">
        <v>10</v>
      </c>
      <c r="R32" s="3">
        <v>6.6666999999999996</v>
      </c>
      <c r="S32" s="3">
        <v>5</v>
      </c>
      <c r="T32" s="3">
        <v>5</v>
      </c>
      <c r="V32" s="38">
        <v>4</v>
      </c>
      <c r="W32" s="38">
        <v>2</v>
      </c>
      <c r="X32" s="38">
        <v>3</v>
      </c>
      <c r="Y32" s="38">
        <v>-3</v>
      </c>
      <c r="Z32" s="38">
        <v>-2</v>
      </c>
      <c r="AA32" s="38">
        <v>-2.5</v>
      </c>
      <c r="AB32" s="38">
        <v>7</v>
      </c>
      <c r="AC32" s="38">
        <v>4</v>
      </c>
      <c r="AD32" s="38">
        <v>5.5</v>
      </c>
      <c r="AF32">
        <f t="shared" si="18"/>
        <v>-2</v>
      </c>
      <c r="AG32">
        <f t="shared" si="19"/>
        <v>1</v>
      </c>
      <c r="AH32">
        <f t="shared" si="20"/>
        <v>-3</v>
      </c>
      <c r="AJ32" s="2">
        <v>481</v>
      </c>
      <c r="AL32" s="38">
        <v>2.68588</v>
      </c>
      <c r="AM32" s="38">
        <v>1.8179700000000001</v>
      </c>
      <c r="AN32" s="38">
        <v>2.2519200000000001</v>
      </c>
      <c r="AO32" s="38">
        <v>-3.25386</v>
      </c>
      <c r="AP32" s="38">
        <v>-4.7894199999999998</v>
      </c>
      <c r="AQ32" s="38">
        <v>-4.0216399999999997</v>
      </c>
      <c r="AR32" s="38">
        <v>5.9397399999999996</v>
      </c>
      <c r="AS32" s="38">
        <v>6.6073899999999997</v>
      </c>
      <c r="AT32" s="38">
        <v>6.2735599999999998</v>
      </c>
      <c r="AU32" s="38"/>
      <c r="AV32" s="38">
        <f t="shared" si="0"/>
        <v>1.31412</v>
      </c>
      <c r="AW32" s="38">
        <f t="shared" si="1"/>
        <v>0.18202999999999991</v>
      </c>
      <c r="AX32" s="38">
        <f t="shared" si="2"/>
        <v>0.74807999999999986</v>
      </c>
      <c r="AY32" s="38">
        <f t="shared" si="3"/>
        <v>0.25385999999999997</v>
      </c>
      <c r="AZ32" s="38">
        <f t="shared" si="4"/>
        <v>2.7894199999999998</v>
      </c>
      <c r="BA32" s="38">
        <f t="shared" si="5"/>
        <v>1.5216399999999997</v>
      </c>
      <c r="BB32" s="38">
        <f t="shared" si="6"/>
        <v>1.0602600000000004</v>
      </c>
      <c r="BC32" s="38">
        <f t="shared" si="7"/>
        <v>-2.6073899999999997</v>
      </c>
      <c r="BD32" s="38">
        <f t="shared" si="8"/>
        <v>-0.7735599999999998</v>
      </c>
      <c r="BF32" s="38">
        <f t="shared" si="9"/>
        <v>0.74278819335872459</v>
      </c>
      <c r="BG32" s="38">
        <f t="shared" si="10"/>
        <v>9.8208639678059775E-2</v>
      </c>
      <c r="BH32" s="38">
        <f t="shared" si="11"/>
        <v>0.5520026343884461</v>
      </c>
      <c r="BI32" s="38">
        <f t="shared" si="12"/>
        <v>7.30819128182114E-2</v>
      </c>
      <c r="BJ32" s="38">
        <f t="shared" si="13"/>
        <v>1.1464512810801506</v>
      </c>
      <c r="BK32" s="38">
        <f t="shared" si="14"/>
        <v>0.61358954179144587</v>
      </c>
      <c r="BL32" s="38">
        <f t="shared" si="15"/>
        <v>0.31158775035696296</v>
      </c>
      <c r="BM32" s="38">
        <f t="shared" si="16"/>
        <v>-0.93392309923848038</v>
      </c>
      <c r="BN32" s="38">
        <f t="shared" si="17"/>
        <v>-0.3426657707137496</v>
      </c>
    </row>
    <row r="33" spans="2:66">
      <c r="B33" s="2">
        <v>32</v>
      </c>
      <c r="C33" s="3">
        <v>19.166699999999999</v>
      </c>
      <c r="D33" s="33" t="s">
        <v>21</v>
      </c>
      <c r="E33" s="34" t="s">
        <v>22</v>
      </c>
      <c r="F33" s="3">
        <v>49</v>
      </c>
      <c r="G33" s="3">
        <v>20</v>
      </c>
      <c r="H33" s="3">
        <v>25</v>
      </c>
      <c r="I33" s="3">
        <v>10</v>
      </c>
      <c r="J33" s="3">
        <v>10</v>
      </c>
      <c r="K33" s="3">
        <v>10</v>
      </c>
      <c r="L33" s="3">
        <v>20</v>
      </c>
      <c r="M33" s="3">
        <v>20</v>
      </c>
      <c r="N33" s="3">
        <v>20</v>
      </c>
      <c r="O33" s="3">
        <v>20</v>
      </c>
      <c r="P33" s="3">
        <v>0</v>
      </c>
      <c r="Q33" s="3">
        <v>19.166699999999999</v>
      </c>
      <c r="R33" s="3">
        <v>11.666700000000001</v>
      </c>
      <c r="S33" s="3">
        <v>10</v>
      </c>
      <c r="T33" s="3">
        <v>10</v>
      </c>
      <c r="V33" s="38">
        <v>4</v>
      </c>
      <c r="W33" s="38">
        <v>-2</v>
      </c>
      <c r="X33" s="38">
        <v>1</v>
      </c>
      <c r="Y33" s="38">
        <v>-3</v>
      </c>
      <c r="Z33" s="38">
        <v>-3</v>
      </c>
      <c r="AA33" s="38">
        <v>-3</v>
      </c>
      <c r="AB33" s="38">
        <v>7</v>
      </c>
      <c r="AC33" s="38">
        <v>1</v>
      </c>
      <c r="AD33" s="38">
        <v>4</v>
      </c>
      <c r="AF33">
        <f t="shared" si="18"/>
        <v>-6</v>
      </c>
      <c r="AG33">
        <f t="shared" si="19"/>
        <v>0</v>
      </c>
      <c r="AH33">
        <f t="shared" si="20"/>
        <v>-6</v>
      </c>
      <c r="AJ33" s="2">
        <v>95</v>
      </c>
      <c r="AL33" s="38">
        <v>2.29034</v>
      </c>
      <c r="AM33" s="38">
        <v>1.6478200000000001</v>
      </c>
      <c r="AN33" s="38">
        <v>1.9690799999999999</v>
      </c>
      <c r="AO33" s="38">
        <v>-1.9829399999999999</v>
      </c>
      <c r="AP33" s="38">
        <v>-3.4712200000000002</v>
      </c>
      <c r="AQ33" s="38">
        <v>-2.7270799999999999</v>
      </c>
      <c r="AR33" s="38">
        <v>4.2732700000000001</v>
      </c>
      <c r="AS33" s="38">
        <v>5.11904</v>
      </c>
      <c r="AT33" s="38">
        <v>4.6961599999999999</v>
      </c>
      <c r="AU33" s="38"/>
      <c r="AV33" s="38">
        <f t="shared" si="0"/>
        <v>1.70966</v>
      </c>
      <c r="AW33" s="38">
        <f t="shared" si="1"/>
        <v>-3.6478200000000003</v>
      </c>
      <c r="AX33" s="38">
        <f t="shared" si="2"/>
        <v>-0.96907999999999994</v>
      </c>
      <c r="AY33" s="38">
        <f t="shared" si="3"/>
        <v>-1.0170600000000001</v>
      </c>
      <c r="AZ33" s="38">
        <f t="shared" si="4"/>
        <v>0.47122000000000019</v>
      </c>
      <c r="BA33" s="38">
        <f t="shared" si="5"/>
        <v>-0.27292000000000005</v>
      </c>
      <c r="BB33" s="38">
        <f t="shared" si="6"/>
        <v>2.7267299999999999</v>
      </c>
      <c r="BC33" s="38">
        <f t="shared" si="7"/>
        <v>-4.11904</v>
      </c>
      <c r="BD33" s="38">
        <f t="shared" si="8"/>
        <v>-0.69615999999999989</v>
      </c>
      <c r="BF33" s="38">
        <f t="shared" si="9"/>
        <v>0.96636171936937043</v>
      </c>
      <c r="BG33" s="38">
        <f t="shared" si="10"/>
        <v>-1.9680681205868276</v>
      </c>
      <c r="BH33" s="38">
        <f t="shared" si="11"/>
        <v>-0.71507688072553133</v>
      </c>
      <c r="BI33" s="38">
        <f t="shared" si="12"/>
        <v>-0.29279402131446508</v>
      </c>
      <c r="BJ33" s="38">
        <f t="shared" si="13"/>
        <v>0.19367136274587149</v>
      </c>
      <c r="BK33" s="38">
        <f t="shared" si="14"/>
        <v>-0.11005287567737539</v>
      </c>
      <c r="BL33" s="38">
        <f t="shared" si="15"/>
        <v>0.80132766164039115</v>
      </c>
      <c r="BM33" s="38">
        <f t="shared" si="16"/>
        <v>-1.4753706206924437</v>
      </c>
      <c r="BN33" s="38">
        <f t="shared" si="17"/>
        <v>-0.30837970285444433</v>
      </c>
    </row>
    <row r="34" spans="2:66">
      <c r="B34" s="2">
        <v>33</v>
      </c>
      <c r="C34" s="3">
        <v>40</v>
      </c>
      <c r="D34" s="33" t="s">
        <v>21</v>
      </c>
      <c r="E34" s="34" t="s">
        <v>23</v>
      </c>
      <c r="F34" s="3">
        <v>61</v>
      </c>
      <c r="G34" s="3">
        <v>35</v>
      </c>
      <c r="H34" s="3">
        <v>45</v>
      </c>
      <c r="I34" s="3">
        <v>45</v>
      </c>
      <c r="J34" s="3">
        <v>60</v>
      </c>
      <c r="K34" s="3">
        <v>60</v>
      </c>
      <c r="L34" s="3">
        <v>35</v>
      </c>
      <c r="M34" s="3">
        <v>40</v>
      </c>
      <c r="N34" s="3">
        <v>40</v>
      </c>
      <c r="O34" s="3">
        <v>55</v>
      </c>
      <c r="P34" s="3">
        <v>55</v>
      </c>
      <c r="Q34" s="3">
        <v>40</v>
      </c>
      <c r="R34" s="3">
        <v>52.5</v>
      </c>
      <c r="S34" s="3">
        <v>5</v>
      </c>
      <c r="T34" s="3">
        <v>5</v>
      </c>
      <c r="V34" s="38">
        <v>2</v>
      </c>
      <c r="W34" s="38">
        <v>2</v>
      </c>
      <c r="X34" s="38">
        <v>2</v>
      </c>
      <c r="Y34" s="38">
        <v>4</v>
      </c>
      <c r="Z34" s="38">
        <v>0</v>
      </c>
      <c r="AA34" s="38">
        <v>2</v>
      </c>
      <c r="AB34" s="38">
        <v>-2</v>
      </c>
      <c r="AC34" s="38">
        <v>2</v>
      </c>
      <c r="AD34" s="38">
        <v>0</v>
      </c>
      <c r="AF34">
        <f t="shared" si="18"/>
        <v>0</v>
      </c>
      <c r="AG34">
        <f t="shared" si="19"/>
        <v>-4</v>
      </c>
      <c r="AH34">
        <f t="shared" si="20"/>
        <v>4</v>
      </c>
      <c r="AJ34" s="2">
        <v>0</v>
      </c>
      <c r="AL34" s="38">
        <v>2.3089900000000001</v>
      </c>
      <c r="AM34" s="38">
        <v>2.0293700000000001</v>
      </c>
      <c r="AN34" s="38">
        <v>2.1691799999999999</v>
      </c>
      <c r="AO34" s="38">
        <v>2.3843100000000002</v>
      </c>
      <c r="AP34" s="38">
        <v>0.63266999999999995</v>
      </c>
      <c r="AQ34" s="38">
        <v>1.5084900000000001</v>
      </c>
      <c r="AR34" s="38">
        <v>-7.5319999999999998E-2</v>
      </c>
      <c r="AS34" s="38">
        <v>1.39669</v>
      </c>
      <c r="AT34" s="38">
        <v>0.66068000000000005</v>
      </c>
      <c r="AU34" s="38"/>
      <c r="AV34" s="38">
        <f t="shared" ref="AV34:AV65" si="21">V34-AL34</f>
        <v>-0.3089900000000001</v>
      </c>
      <c r="AW34" s="38">
        <f t="shared" ref="AW34:AW65" si="22">W34-AM34</f>
        <v>-2.9370000000000118E-2</v>
      </c>
      <c r="AX34" s="38">
        <f t="shared" ref="AX34:AX65" si="23">X34-AN34</f>
        <v>-0.16917999999999989</v>
      </c>
      <c r="AY34" s="38">
        <f t="shared" ref="AY34:AY65" si="24">Y34-AO34</f>
        <v>1.6156899999999998</v>
      </c>
      <c r="AZ34" s="38">
        <f t="shared" ref="AZ34:AZ65" si="25">Z34-AP34</f>
        <v>-0.63266999999999995</v>
      </c>
      <c r="BA34" s="38">
        <f t="shared" ref="BA34:BA65" si="26">AA34-AQ34</f>
        <v>0.49150999999999989</v>
      </c>
      <c r="BB34" s="38">
        <f t="shared" ref="BB34:BB65" si="27">AB34-AR34</f>
        <v>-1.9246799999999999</v>
      </c>
      <c r="BC34" s="38">
        <f t="shared" ref="BC34:BC65" si="28">AC34-AS34</f>
        <v>0.60331000000000001</v>
      </c>
      <c r="BD34" s="38">
        <f t="shared" ref="BD34:BD65" si="29">AD34-AT34</f>
        <v>-0.66068000000000005</v>
      </c>
      <c r="BF34" s="38">
        <f t="shared" ref="BF34:BF65" si="30">AV34/AV$85</f>
        <v>-0.17465233301822694</v>
      </c>
      <c r="BG34" s="38">
        <f t="shared" ref="BG34:BG65" si="31">AW34/AW$85</f>
        <v>-1.5845672402047071E-2</v>
      </c>
      <c r="BH34" s="38">
        <f t="shared" ref="BH34:BH65" si="32">AX34/AX$85</f>
        <v>-0.12483665608736669</v>
      </c>
      <c r="BI34" s="38">
        <f t="shared" ref="BI34:BI65" si="33">AY34/AY$85</f>
        <v>0.46512926700250523</v>
      </c>
      <c r="BJ34" s="38">
        <f t="shared" ref="BJ34:BJ65" si="34">AZ34/AZ$85</f>
        <v>-0.26002729312938849</v>
      </c>
      <c r="BK34" s="38">
        <f t="shared" ref="BK34:BK65" si="35">BA34/BA$85</f>
        <v>0.19819759975152704</v>
      </c>
      <c r="BL34" s="38">
        <f t="shared" ref="BL34:BL65" si="36">BB34/BB$85</f>
        <v>-0.56562231090207982</v>
      </c>
      <c r="BM34" s="38">
        <f t="shared" ref="BM34:BM65" si="37">BC34/BC$85</f>
        <v>0.21609546136234614</v>
      </c>
      <c r="BN34" s="38">
        <f t="shared" ref="BN34:BN65" si="38">BD34/BD$85</f>
        <v>-0.29266304022333128</v>
      </c>
    </row>
    <row r="35" spans="2:66">
      <c r="B35" s="2">
        <v>34</v>
      </c>
      <c r="C35" s="3">
        <v>20</v>
      </c>
      <c r="D35" s="33" t="s">
        <v>21</v>
      </c>
      <c r="E35" s="34" t="s">
        <v>22</v>
      </c>
      <c r="F35" s="3">
        <v>71</v>
      </c>
      <c r="G35" s="3">
        <v>25</v>
      </c>
      <c r="H35" s="3">
        <v>15</v>
      </c>
      <c r="I35" s="3">
        <v>20</v>
      </c>
      <c r="J35" s="3">
        <v>30</v>
      </c>
      <c r="K35" s="3">
        <v>55</v>
      </c>
      <c r="L35" s="3">
        <v>20</v>
      </c>
      <c r="M35" s="3">
        <v>20</v>
      </c>
      <c r="N35" s="3">
        <v>20</v>
      </c>
      <c r="O35" s="3">
        <v>40</v>
      </c>
      <c r="P35" s="3">
        <v>75</v>
      </c>
      <c r="Q35" s="3">
        <v>20</v>
      </c>
      <c r="R35" s="3">
        <v>40</v>
      </c>
      <c r="S35" s="3">
        <v>5</v>
      </c>
      <c r="T35" s="3">
        <v>20</v>
      </c>
      <c r="V35" s="38">
        <v>1</v>
      </c>
      <c r="W35" s="38">
        <v>3</v>
      </c>
      <c r="X35" s="38">
        <v>2</v>
      </c>
      <c r="Y35" s="38">
        <v>-1</v>
      </c>
      <c r="Z35" s="38">
        <v>-2</v>
      </c>
      <c r="AA35" s="38">
        <v>-1.5</v>
      </c>
      <c r="AB35" s="38">
        <v>2</v>
      </c>
      <c r="AC35" s="38">
        <v>5</v>
      </c>
      <c r="AD35" s="38">
        <v>3.5</v>
      </c>
      <c r="AF35">
        <f t="shared" si="18"/>
        <v>2</v>
      </c>
      <c r="AG35">
        <f t="shared" si="19"/>
        <v>-1</v>
      </c>
      <c r="AH35">
        <f t="shared" si="20"/>
        <v>3</v>
      </c>
      <c r="AJ35" s="2">
        <v>6</v>
      </c>
      <c r="AL35" s="38">
        <v>3.06135</v>
      </c>
      <c r="AM35" s="38">
        <v>2.3079700000000001</v>
      </c>
      <c r="AN35" s="38">
        <v>2.68466</v>
      </c>
      <c r="AO35" s="38">
        <v>-0.56689999999999996</v>
      </c>
      <c r="AP35" s="38">
        <v>-2.3769800000000001</v>
      </c>
      <c r="AQ35" s="38">
        <v>-1.47194</v>
      </c>
      <c r="AR35" s="38">
        <v>3.62825</v>
      </c>
      <c r="AS35" s="38">
        <v>4.6849499999999997</v>
      </c>
      <c r="AT35" s="38">
        <v>4.1566000000000001</v>
      </c>
      <c r="AU35" s="38"/>
      <c r="AV35" s="38">
        <f t="shared" si="21"/>
        <v>-2.06135</v>
      </c>
      <c r="AW35" s="38">
        <f t="shared" si="22"/>
        <v>0.69202999999999992</v>
      </c>
      <c r="AX35" s="38">
        <f t="shared" si="23"/>
        <v>-0.68466000000000005</v>
      </c>
      <c r="AY35" s="38">
        <f t="shared" si="24"/>
        <v>-0.43310000000000004</v>
      </c>
      <c r="AZ35" s="38">
        <f t="shared" si="25"/>
        <v>0.37698000000000009</v>
      </c>
      <c r="BA35" s="38">
        <f t="shared" si="26"/>
        <v>-2.8059999999999974E-2</v>
      </c>
      <c r="BB35" s="38">
        <f t="shared" si="27"/>
        <v>-1.62825</v>
      </c>
      <c r="BC35" s="38">
        <f t="shared" si="28"/>
        <v>0.31505000000000027</v>
      </c>
      <c r="BD35" s="38">
        <f t="shared" si="29"/>
        <v>-0.65660000000000007</v>
      </c>
      <c r="BF35" s="38">
        <f t="shared" si="30"/>
        <v>-1.165149638069588</v>
      </c>
      <c r="BG35" s="38">
        <f t="shared" si="31"/>
        <v>0.37336331877387097</v>
      </c>
      <c r="BH35" s="38">
        <f t="shared" si="32"/>
        <v>-0.50520549093732436</v>
      </c>
      <c r="BI35" s="38">
        <f t="shared" si="33"/>
        <v>-0.1246820154477561</v>
      </c>
      <c r="BJ35" s="38">
        <f t="shared" si="34"/>
        <v>0.15493873419621115</v>
      </c>
      <c r="BK35" s="38">
        <f t="shared" si="35"/>
        <v>-1.1314977618009489E-2</v>
      </c>
      <c r="BL35" s="38">
        <f t="shared" si="36"/>
        <v>-0.47850787025703573</v>
      </c>
      <c r="BM35" s="38">
        <f t="shared" si="37"/>
        <v>0.11284559364540155</v>
      </c>
      <c r="BN35" s="38">
        <f t="shared" si="38"/>
        <v>-0.2908557126152439</v>
      </c>
    </row>
    <row r="36" spans="2:66">
      <c r="B36" s="2">
        <v>35</v>
      </c>
      <c r="C36" s="3">
        <v>5.8333000000000004</v>
      </c>
      <c r="D36" s="33" t="s">
        <v>21</v>
      </c>
      <c r="E36" s="34" t="s">
        <v>22</v>
      </c>
      <c r="F36" s="3">
        <v>23</v>
      </c>
      <c r="G36" s="3">
        <v>5</v>
      </c>
      <c r="H36" s="3">
        <v>5</v>
      </c>
      <c r="I36" s="3">
        <v>10</v>
      </c>
      <c r="J36" s="3">
        <v>5</v>
      </c>
      <c r="K36" s="3">
        <v>15</v>
      </c>
      <c r="L36" s="3">
        <v>0</v>
      </c>
      <c r="M36" s="3">
        <v>5</v>
      </c>
      <c r="N36" s="3">
        <v>10</v>
      </c>
      <c r="O36" s="3">
        <v>10</v>
      </c>
      <c r="P36" s="3">
        <v>25</v>
      </c>
      <c r="Q36" s="3">
        <v>5.8333000000000004</v>
      </c>
      <c r="R36" s="3">
        <v>12.5</v>
      </c>
      <c r="S36" s="3">
        <v>5</v>
      </c>
      <c r="T36" s="3">
        <v>10</v>
      </c>
      <c r="V36" s="38">
        <v>1</v>
      </c>
      <c r="W36" s="38">
        <v>0</v>
      </c>
      <c r="X36" s="38">
        <v>0.5</v>
      </c>
      <c r="Y36" s="38">
        <v>-6</v>
      </c>
      <c r="Z36" s="38">
        <v>-7</v>
      </c>
      <c r="AA36" s="38">
        <v>-6.5</v>
      </c>
      <c r="AB36" s="38">
        <v>7</v>
      </c>
      <c r="AC36" s="38">
        <v>7</v>
      </c>
      <c r="AD36" s="38">
        <v>7</v>
      </c>
      <c r="AF36">
        <f t="shared" si="18"/>
        <v>-1</v>
      </c>
      <c r="AG36">
        <f t="shared" si="19"/>
        <v>-1</v>
      </c>
      <c r="AH36">
        <f t="shared" si="20"/>
        <v>0</v>
      </c>
      <c r="AJ36" s="2">
        <v>1</v>
      </c>
      <c r="AL36" s="38">
        <v>1.6226700000000001</v>
      </c>
      <c r="AM36" s="38">
        <v>0.85463999999999996</v>
      </c>
      <c r="AN36" s="38">
        <v>1.2386600000000001</v>
      </c>
      <c r="AO36" s="38">
        <v>-5.8347600000000002</v>
      </c>
      <c r="AP36" s="38">
        <v>-6.8895</v>
      </c>
      <c r="AQ36" s="38">
        <v>-6.3621299999999996</v>
      </c>
      <c r="AR36" s="38">
        <v>7.4574299999999996</v>
      </c>
      <c r="AS36" s="38">
        <v>7.7441500000000003</v>
      </c>
      <c r="AT36" s="38">
        <v>7.6007899999999999</v>
      </c>
      <c r="AU36" s="38"/>
      <c r="AV36" s="38">
        <f t="shared" si="21"/>
        <v>-0.62267000000000006</v>
      </c>
      <c r="AW36" s="38">
        <f t="shared" si="22"/>
        <v>-0.85463999999999996</v>
      </c>
      <c r="AX36" s="38">
        <f t="shared" si="23"/>
        <v>-0.73866000000000009</v>
      </c>
      <c r="AY36" s="38">
        <f t="shared" si="24"/>
        <v>-0.16523999999999983</v>
      </c>
      <c r="AZ36" s="38">
        <f t="shared" si="25"/>
        <v>-0.11050000000000004</v>
      </c>
      <c r="BA36" s="38">
        <f t="shared" si="26"/>
        <v>-0.13787000000000038</v>
      </c>
      <c r="BB36" s="38">
        <f t="shared" si="27"/>
        <v>-0.45742999999999956</v>
      </c>
      <c r="BC36" s="38">
        <f t="shared" si="28"/>
        <v>-0.74415000000000031</v>
      </c>
      <c r="BD36" s="38">
        <f t="shared" si="29"/>
        <v>-0.60078999999999994</v>
      </c>
      <c r="BF36" s="38">
        <f t="shared" si="30"/>
        <v>-0.35195562380808232</v>
      </c>
      <c r="BG36" s="38">
        <f t="shared" si="31"/>
        <v>-0.46109449988714518</v>
      </c>
      <c r="BH36" s="38">
        <f t="shared" si="32"/>
        <v>-0.54505168687489269</v>
      </c>
      <c r="BI36" s="38">
        <f t="shared" si="33"/>
        <v>-4.7569744245179395E-2</v>
      </c>
      <c r="BJ36" s="38">
        <f t="shared" si="34"/>
        <v>-4.54154865740393E-2</v>
      </c>
      <c r="BK36" s="38">
        <f t="shared" si="35"/>
        <v>-5.5595009415359019E-2</v>
      </c>
      <c r="BL36" s="38">
        <f t="shared" si="36"/>
        <v>-0.13442889918113043</v>
      </c>
      <c r="BM36" s="38">
        <f t="shared" si="37"/>
        <v>-0.26654197273837654</v>
      </c>
      <c r="BN36" s="38">
        <f t="shared" si="38"/>
        <v>-0.26613342001540108</v>
      </c>
    </row>
    <row r="37" spans="2:66">
      <c r="B37" s="2">
        <v>36</v>
      </c>
      <c r="C37" s="3">
        <v>8.3332999999999995</v>
      </c>
      <c r="D37" s="33" t="s">
        <v>21</v>
      </c>
      <c r="E37" s="34" t="s">
        <v>22</v>
      </c>
      <c r="F37" s="3">
        <v>31</v>
      </c>
      <c r="G37" s="3">
        <v>0</v>
      </c>
      <c r="H37" s="3">
        <v>0</v>
      </c>
      <c r="I37" s="3">
        <v>15</v>
      </c>
      <c r="J37" s="3">
        <v>10</v>
      </c>
      <c r="K37" s="3">
        <v>10</v>
      </c>
      <c r="L37" s="3">
        <v>5</v>
      </c>
      <c r="M37" s="3">
        <v>15</v>
      </c>
      <c r="N37" s="3">
        <v>15</v>
      </c>
      <c r="O37" s="3">
        <v>10</v>
      </c>
      <c r="P37" s="3">
        <v>20</v>
      </c>
      <c r="Q37" s="3">
        <v>8.3332999999999995</v>
      </c>
      <c r="R37" s="3">
        <v>13.333299999999999</v>
      </c>
      <c r="S37" s="3">
        <v>15</v>
      </c>
      <c r="T37" s="3">
        <v>15</v>
      </c>
      <c r="V37" s="38">
        <v>3</v>
      </c>
      <c r="W37" s="38">
        <v>3</v>
      </c>
      <c r="X37" s="38">
        <v>3</v>
      </c>
      <c r="Y37" s="38">
        <v>-4</v>
      </c>
      <c r="Z37" s="38">
        <v>-3</v>
      </c>
      <c r="AA37" s="38">
        <v>-3.5</v>
      </c>
      <c r="AB37" s="38">
        <v>7</v>
      </c>
      <c r="AC37" s="38">
        <v>6</v>
      </c>
      <c r="AD37" s="38">
        <v>6.5</v>
      </c>
      <c r="AF37">
        <f t="shared" si="18"/>
        <v>0</v>
      </c>
      <c r="AG37">
        <f t="shared" si="19"/>
        <v>1</v>
      </c>
      <c r="AH37">
        <f t="shared" si="20"/>
        <v>-1</v>
      </c>
      <c r="AJ37" s="2">
        <v>168</v>
      </c>
      <c r="AL37" s="38">
        <v>1.85971</v>
      </c>
      <c r="AM37" s="38">
        <v>1.09701</v>
      </c>
      <c r="AN37" s="38">
        <v>1.4783599999999999</v>
      </c>
      <c r="AO37" s="38">
        <v>-4.9322800000000004</v>
      </c>
      <c r="AP37" s="38">
        <v>-6.1135200000000003</v>
      </c>
      <c r="AQ37" s="38">
        <v>-5.5228999999999999</v>
      </c>
      <c r="AR37" s="38">
        <v>6.7919999999999998</v>
      </c>
      <c r="AS37" s="38">
        <v>7.2105300000000003</v>
      </c>
      <c r="AT37" s="38">
        <v>7.0012600000000003</v>
      </c>
      <c r="AU37" s="38"/>
      <c r="AV37" s="38">
        <f t="shared" si="21"/>
        <v>1.14029</v>
      </c>
      <c r="AW37" s="38">
        <f t="shared" si="22"/>
        <v>1.90299</v>
      </c>
      <c r="AX37" s="38">
        <f t="shared" si="23"/>
        <v>1.5216400000000001</v>
      </c>
      <c r="AY37" s="38">
        <f t="shared" si="24"/>
        <v>0.93228000000000044</v>
      </c>
      <c r="AZ37" s="38">
        <f t="shared" si="25"/>
        <v>3.1135200000000003</v>
      </c>
      <c r="BA37" s="38">
        <f t="shared" si="26"/>
        <v>2.0228999999999999</v>
      </c>
      <c r="BB37" s="38">
        <f t="shared" si="27"/>
        <v>0.20800000000000018</v>
      </c>
      <c r="BC37" s="38">
        <f t="shared" si="28"/>
        <v>-1.2105300000000003</v>
      </c>
      <c r="BD37" s="38">
        <f t="shared" si="29"/>
        <v>-0.50126000000000026</v>
      </c>
      <c r="BF37" s="38">
        <f t="shared" si="30"/>
        <v>0.64453318494887846</v>
      </c>
      <c r="BG37" s="38">
        <f t="shared" si="31"/>
        <v>1.0266992211226229</v>
      </c>
      <c r="BH37" s="38">
        <f t="shared" si="32"/>
        <v>1.1228067701192859</v>
      </c>
      <c r="BI37" s="38">
        <f t="shared" si="33"/>
        <v>0.26838732246971625</v>
      </c>
      <c r="BJ37" s="38">
        <f t="shared" si="34"/>
        <v>1.2796563417013829</v>
      </c>
      <c r="BK37" s="38">
        <f t="shared" si="35"/>
        <v>0.81571875350931633</v>
      </c>
      <c r="BL37" s="38">
        <f t="shared" si="36"/>
        <v>6.1126753885130364E-2</v>
      </c>
      <c r="BM37" s="38">
        <f t="shared" si="37"/>
        <v>-0.43359141874485913</v>
      </c>
      <c r="BN37" s="38">
        <f t="shared" si="38"/>
        <v>-0.22204437177203354</v>
      </c>
    </row>
    <row r="38" spans="2:66">
      <c r="B38" s="2">
        <v>37</v>
      </c>
      <c r="C38" s="3">
        <v>29.166699999999999</v>
      </c>
      <c r="D38" s="33" t="s">
        <v>21</v>
      </c>
      <c r="E38" s="34" t="s">
        <v>22</v>
      </c>
      <c r="F38" s="3">
        <v>21</v>
      </c>
      <c r="G38" s="3">
        <v>25</v>
      </c>
      <c r="H38" s="3">
        <v>30</v>
      </c>
      <c r="I38" s="3">
        <v>25</v>
      </c>
      <c r="J38" s="3">
        <v>5</v>
      </c>
      <c r="K38" s="3">
        <v>20</v>
      </c>
      <c r="L38" s="3">
        <v>45</v>
      </c>
      <c r="M38" s="3">
        <v>40</v>
      </c>
      <c r="N38" s="3">
        <v>10</v>
      </c>
      <c r="O38" s="3">
        <v>0</v>
      </c>
      <c r="P38" s="3">
        <v>25</v>
      </c>
      <c r="Q38" s="3">
        <v>29.166699999999999</v>
      </c>
      <c r="R38" s="3">
        <v>14.166700000000001</v>
      </c>
      <c r="S38" s="3">
        <v>20</v>
      </c>
      <c r="T38" s="3">
        <v>20</v>
      </c>
      <c r="V38" s="38">
        <v>2</v>
      </c>
      <c r="W38" s="38">
        <v>0</v>
      </c>
      <c r="X38" s="38">
        <v>1</v>
      </c>
      <c r="Y38" s="38">
        <v>-1</v>
      </c>
      <c r="Z38" s="38">
        <v>-3</v>
      </c>
      <c r="AA38" s="38">
        <v>-2</v>
      </c>
      <c r="AB38" s="38">
        <v>3</v>
      </c>
      <c r="AC38" s="38">
        <v>3</v>
      </c>
      <c r="AD38" s="38">
        <v>3</v>
      </c>
      <c r="AF38">
        <f t="shared" si="18"/>
        <v>-2</v>
      </c>
      <c r="AG38">
        <f t="shared" si="19"/>
        <v>-2</v>
      </c>
      <c r="AH38">
        <f t="shared" si="20"/>
        <v>0</v>
      </c>
      <c r="AJ38" s="2">
        <v>927</v>
      </c>
      <c r="AL38" s="38">
        <v>1.0909199999999999</v>
      </c>
      <c r="AM38" s="38">
        <v>0.81928000000000001</v>
      </c>
      <c r="AN38" s="38">
        <v>0.95509999999999995</v>
      </c>
      <c r="AO38" s="38">
        <v>-1.83406</v>
      </c>
      <c r="AP38" s="38">
        <v>-2.9604400000000002</v>
      </c>
      <c r="AQ38" s="38">
        <v>-2.3972500000000001</v>
      </c>
      <c r="AR38" s="38">
        <v>2.9249800000000001</v>
      </c>
      <c r="AS38" s="38">
        <v>3.7797200000000002</v>
      </c>
      <c r="AT38" s="38">
        <v>3.3523499999999999</v>
      </c>
      <c r="AU38" s="38"/>
      <c r="AV38" s="38">
        <f t="shared" si="21"/>
        <v>0.90908000000000011</v>
      </c>
      <c r="AW38" s="38">
        <f t="shared" si="22"/>
        <v>-0.81928000000000001</v>
      </c>
      <c r="AX38" s="38">
        <f t="shared" si="23"/>
        <v>4.4900000000000051E-2</v>
      </c>
      <c r="AY38" s="38">
        <f t="shared" si="24"/>
        <v>0.83406000000000002</v>
      </c>
      <c r="AZ38" s="38">
        <f t="shared" si="25"/>
        <v>-3.9559999999999818E-2</v>
      </c>
      <c r="BA38" s="38">
        <f t="shared" si="26"/>
        <v>0.3972500000000001</v>
      </c>
      <c r="BB38" s="38">
        <f t="shared" si="27"/>
        <v>7.5019999999999865E-2</v>
      </c>
      <c r="BC38" s="38">
        <f t="shared" si="28"/>
        <v>-0.77972000000000019</v>
      </c>
      <c r="BD38" s="38">
        <f t="shared" si="29"/>
        <v>-0.35234999999999994</v>
      </c>
      <c r="BF38" s="38">
        <f t="shared" si="30"/>
        <v>0.51384492346098487</v>
      </c>
      <c r="BG38" s="38">
        <f t="shared" si="31"/>
        <v>-0.44201710880316897</v>
      </c>
      <c r="BH38" s="38">
        <f t="shared" si="32"/>
        <v>3.3131374029570719E-2</v>
      </c>
      <c r="BI38" s="38">
        <f t="shared" si="33"/>
        <v>0.24011147957597656</v>
      </c>
      <c r="BJ38" s="38">
        <f t="shared" si="34"/>
        <v>-1.6259155193384486E-2</v>
      </c>
      <c r="BK38" s="38">
        <f t="shared" si="35"/>
        <v>0.16018798498767908</v>
      </c>
      <c r="BL38" s="38">
        <f t="shared" si="36"/>
        <v>2.2046774406069555E-2</v>
      </c>
      <c r="BM38" s="38">
        <f t="shared" si="37"/>
        <v>-0.2792825465075145</v>
      </c>
      <c r="BN38" s="38">
        <f t="shared" si="38"/>
        <v>-0.15608134380137248</v>
      </c>
    </row>
    <row r="39" spans="2:66">
      <c r="B39" s="2">
        <v>38</v>
      </c>
      <c r="C39" s="3">
        <v>4.1666999999999996</v>
      </c>
      <c r="D39" s="33" t="s">
        <v>24</v>
      </c>
      <c r="E39" s="34" t="s">
        <v>22</v>
      </c>
      <c r="F39" s="3">
        <v>27</v>
      </c>
      <c r="G39" s="3">
        <v>10</v>
      </c>
      <c r="H39" s="3">
        <v>5</v>
      </c>
      <c r="I39" s="3">
        <v>5</v>
      </c>
      <c r="J39" s="3">
        <v>5</v>
      </c>
      <c r="K39" s="3">
        <v>0</v>
      </c>
      <c r="L39" s="3">
        <v>5</v>
      </c>
      <c r="M39" s="3">
        <v>0</v>
      </c>
      <c r="N39" s="3">
        <v>0</v>
      </c>
      <c r="O39" s="3">
        <v>0</v>
      </c>
      <c r="P39" s="3">
        <v>5</v>
      </c>
      <c r="Q39" s="3">
        <v>4.1666999999999996</v>
      </c>
      <c r="R39" s="3">
        <v>2.5</v>
      </c>
      <c r="S39" s="3">
        <v>5</v>
      </c>
      <c r="T39" s="3">
        <v>5</v>
      </c>
      <c r="V39" s="38">
        <v>4</v>
      </c>
      <c r="W39" s="38">
        <v>-3</v>
      </c>
      <c r="X39" s="38">
        <v>0.5</v>
      </c>
      <c r="Y39" s="38">
        <v>-6</v>
      </c>
      <c r="Z39" s="38">
        <v>-8</v>
      </c>
      <c r="AA39" s="38">
        <v>-7</v>
      </c>
      <c r="AB39" s="38">
        <v>10</v>
      </c>
      <c r="AC39" s="38">
        <v>5</v>
      </c>
      <c r="AD39" s="38">
        <v>7.5</v>
      </c>
      <c r="AF39">
        <f t="shared" si="18"/>
        <v>-7</v>
      </c>
      <c r="AG39">
        <f t="shared" si="19"/>
        <v>-2</v>
      </c>
      <c r="AH39">
        <f t="shared" si="20"/>
        <v>-5</v>
      </c>
      <c r="AJ39" s="2">
        <v>467</v>
      </c>
      <c r="AL39" s="38">
        <v>1.79871</v>
      </c>
      <c r="AM39" s="38">
        <v>0.97275</v>
      </c>
      <c r="AN39" s="38">
        <v>1.3857299999999999</v>
      </c>
      <c r="AO39" s="38">
        <v>-5.8980100000000002</v>
      </c>
      <c r="AP39" s="38">
        <v>-7.0034400000000003</v>
      </c>
      <c r="AQ39" s="38">
        <v>-6.4507199999999996</v>
      </c>
      <c r="AR39" s="38">
        <v>7.6967299999999996</v>
      </c>
      <c r="AS39" s="38">
        <v>7.9761899999999999</v>
      </c>
      <c r="AT39" s="38">
        <v>7.8364599999999998</v>
      </c>
      <c r="AU39" s="38"/>
      <c r="AV39" s="38">
        <f t="shared" si="21"/>
        <v>2.2012900000000002</v>
      </c>
      <c r="AW39" s="38">
        <f t="shared" si="22"/>
        <v>-3.97275</v>
      </c>
      <c r="AX39" s="38">
        <f t="shared" si="23"/>
        <v>-0.88572999999999991</v>
      </c>
      <c r="AY39" s="38">
        <f t="shared" si="24"/>
        <v>-0.1019899999999998</v>
      </c>
      <c r="AZ39" s="38">
        <f t="shared" si="25"/>
        <v>-0.99655999999999967</v>
      </c>
      <c r="BA39" s="38">
        <f t="shared" si="26"/>
        <v>-0.54928000000000043</v>
      </c>
      <c r="BB39" s="38">
        <f t="shared" si="27"/>
        <v>2.3032700000000004</v>
      </c>
      <c r="BC39" s="38">
        <f t="shared" si="28"/>
        <v>-2.9761899999999999</v>
      </c>
      <c r="BD39" s="38">
        <f t="shared" si="29"/>
        <v>-0.33645999999999976</v>
      </c>
      <c r="BF39" s="38">
        <f t="shared" si="30"/>
        <v>1.2442487917074749</v>
      </c>
      <c r="BG39" s="38">
        <f t="shared" si="31"/>
        <v>-2.1433740223095761</v>
      </c>
      <c r="BH39" s="38">
        <f t="shared" si="32"/>
        <v>-0.65357353940337726</v>
      </c>
      <c r="BI39" s="38">
        <f t="shared" si="33"/>
        <v>-2.9361160830100715E-2</v>
      </c>
      <c r="BJ39" s="38">
        <f t="shared" si="34"/>
        <v>-0.40958603891605949</v>
      </c>
      <c r="BK39" s="38">
        <f t="shared" si="35"/>
        <v>-0.22149290470492741</v>
      </c>
      <c r="BL39" s="38">
        <f t="shared" si="36"/>
        <v>0.67688181933175051</v>
      </c>
      <c r="BM39" s="38">
        <f t="shared" si="37"/>
        <v>-1.0660210358721072</v>
      </c>
      <c r="BN39" s="38">
        <f t="shared" si="38"/>
        <v>-0.14904251152379666</v>
      </c>
    </row>
    <row r="40" spans="2:66">
      <c r="B40" s="2">
        <v>39</v>
      </c>
      <c r="C40" s="3">
        <v>5</v>
      </c>
      <c r="D40" s="33" t="s">
        <v>24</v>
      </c>
      <c r="E40" s="34" t="s">
        <v>22</v>
      </c>
      <c r="F40" s="3">
        <v>21</v>
      </c>
      <c r="G40" s="3">
        <v>5</v>
      </c>
      <c r="H40" s="3">
        <v>5</v>
      </c>
      <c r="I40" s="3">
        <v>5</v>
      </c>
      <c r="J40" s="3">
        <v>10</v>
      </c>
      <c r="K40" s="3">
        <v>15</v>
      </c>
      <c r="L40" s="3">
        <v>5</v>
      </c>
      <c r="M40" s="3">
        <v>5</v>
      </c>
      <c r="N40" s="3">
        <v>5</v>
      </c>
      <c r="O40" s="3">
        <v>10</v>
      </c>
      <c r="P40" s="3">
        <v>15</v>
      </c>
      <c r="Q40" s="3">
        <v>5</v>
      </c>
      <c r="R40" s="3">
        <v>10</v>
      </c>
      <c r="S40" s="3">
        <v>0</v>
      </c>
      <c r="T40" s="3">
        <v>0</v>
      </c>
      <c r="V40" s="38">
        <v>2</v>
      </c>
      <c r="W40" s="38">
        <v>1</v>
      </c>
      <c r="X40" s="38">
        <v>1.5</v>
      </c>
      <c r="Y40" s="38">
        <v>-4</v>
      </c>
      <c r="Z40" s="38">
        <v>-8</v>
      </c>
      <c r="AA40" s="38">
        <v>-6</v>
      </c>
      <c r="AB40" s="38">
        <v>6</v>
      </c>
      <c r="AC40" s="38">
        <v>9</v>
      </c>
      <c r="AD40" s="38">
        <v>7.5</v>
      </c>
      <c r="AF40">
        <f t="shared" si="18"/>
        <v>-1</v>
      </c>
      <c r="AG40">
        <f t="shared" si="19"/>
        <v>-4</v>
      </c>
      <c r="AH40">
        <f t="shared" si="20"/>
        <v>3</v>
      </c>
      <c r="AJ40" s="2">
        <v>46</v>
      </c>
      <c r="AL40" s="38">
        <v>1.56752</v>
      </c>
      <c r="AM40" s="38">
        <v>0.79383000000000004</v>
      </c>
      <c r="AN40" s="38">
        <v>1.18068</v>
      </c>
      <c r="AO40" s="38">
        <v>-6.0971200000000003</v>
      </c>
      <c r="AP40" s="38">
        <v>-7.1193499999999998</v>
      </c>
      <c r="AQ40" s="38">
        <v>-6.6082299999999998</v>
      </c>
      <c r="AR40" s="38">
        <v>7.6646400000000003</v>
      </c>
      <c r="AS40" s="38">
        <v>7.9131799999999997</v>
      </c>
      <c r="AT40" s="38">
        <v>7.7889099999999996</v>
      </c>
      <c r="AU40" s="38"/>
      <c r="AV40" s="38">
        <f t="shared" si="21"/>
        <v>0.43247999999999998</v>
      </c>
      <c r="AW40" s="38">
        <f t="shared" si="22"/>
        <v>0.20616999999999996</v>
      </c>
      <c r="AX40" s="38">
        <f t="shared" si="23"/>
        <v>0.31932000000000005</v>
      </c>
      <c r="AY40" s="38">
        <f t="shared" si="24"/>
        <v>2.0971200000000003</v>
      </c>
      <c r="AZ40" s="38">
        <f t="shared" si="25"/>
        <v>-0.88065000000000015</v>
      </c>
      <c r="BA40" s="38">
        <f t="shared" si="26"/>
        <v>0.60822999999999983</v>
      </c>
      <c r="BB40" s="38">
        <f t="shared" si="27"/>
        <v>-1.6646400000000003</v>
      </c>
      <c r="BC40" s="38">
        <f t="shared" si="28"/>
        <v>1.0868200000000003</v>
      </c>
      <c r="BD40" s="38">
        <f t="shared" si="29"/>
        <v>-0.28890999999999956</v>
      </c>
      <c r="BF40" s="38">
        <f t="shared" si="30"/>
        <v>0.24445335118846165</v>
      </c>
      <c r="BG40" s="38">
        <f t="shared" si="31"/>
        <v>0.11123262782192819</v>
      </c>
      <c r="BH40" s="38">
        <f t="shared" si="32"/>
        <v>0.23562383864415395</v>
      </c>
      <c r="BI40" s="38">
        <f t="shared" si="33"/>
        <v>0.60372465535857378</v>
      </c>
      <c r="BJ40" s="38">
        <f t="shared" si="34"/>
        <v>-0.36194704299934571</v>
      </c>
      <c r="BK40" s="38">
        <f t="shared" si="35"/>
        <v>0.24526403551681811</v>
      </c>
      <c r="BL40" s="38">
        <f t="shared" si="36"/>
        <v>-0.48920211340068914</v>
      </c>
      <c r="BM40" s="38">
        <f t="shared" si="37"/>
        <v>0.38928058430628548</v>
      </c>
      <c r="BN40" s="38">
        <f t="shared" si="38"/>
        <v>-0.12797917138542489</v>
      </c>
    </row>
    <row r="41" spans="2:66">
      <c r="B41" s="2">
        <v>40</v>
      </c>
      <c r="C41" s="3">
        <v>6.6666999999999996</v>
      </c>
      <c r="D41" s="33" t="s">
        <v>24</v>
      </c>
      <c r="E41" s="34" t="s">
        <v>22</v>
      </c>
      <c r="F41" s="3">
        <v>63</v>
      </c>
      <c r="G41" s="3">
        <v>10</v>
      </c>
      <c r="H41" s="3">
        <v>5</v>
      </c>
      <c r="I41" s="3">
        <v>5</v>
      </c>
      <c r="J41" s="3">
        <v>15</v>
      </c>
      <c r="K41" s="3">
        <v>15</v>
      </c>
      <c r="L41" s="3">
        <v>10</v>
      </c>
      <c r="M41" s="3">
        <v>5</v>
      </c>
      <c r="N41" s="3">
        <v>5</v>
      </c>
      <c r="O41" s="3">
        <v>15</v>
      </c>
      <c r="P41" s="3">
        <v>20</v>
      </c>
      <c r="Q41" s="3">
        <v>6.6666999999999996</v>
      </c>
      <c r="R41" s="3">
        <v>12.5</v>
      </c>
      <c r="S41" s="3">
        <v>0</v>
      </c>
      <c r="T41" s="3">
        <v>5</v>
      </c>
      <c r="V41" s="38">
        <v>1</v>
      </c>
      <c r="W41" s="38">
        <v>3</v>
      </c>
      <c r="X41" s="38">
        <v>2</v>
      </c>
      <c r="Y41" s="38">
        <v>-4</v>
      </c>
      <c r="Z41" s="38">
        <v>-5</v>
      </c>
      <c r="AA41" s="38">
        <v>-4.5</v>
      </c>
      <c r="AB41" s="38">
        <v>5</v>
      </c>
      <c r="AC41" s="38">
        <v>8</v>
      </c>
      <c r="AD41" s="38">
        <v>6.5</v>
      </c>
      <c r="AF41">
        <f t="shared" si="18"/>
        <v>2</v>
      </c>
      <c r="AG41">
        <f t="shared" si="19"/>
        <v>-1</v>
      </c>
      <c r="AH41">
        <f t="shared" si="20"/>
        <v>3</v>
      </c>
      <c r="AJ41" s="2">
        <v>21</v>
      </c>
      <c r="AL41" s="38">
        <v>3.03796</v>
      </c>
      <c r="AM41" s="38">
        <v>2.0541900000000002</v>
      </c>
      <c r="AN41" s="38">
        <v>2.5460799999999999</v>
      </c>
      <c r="AO41" s="38">
        <v>-3.3803899999999998</v>
      </c>
      <c r="AP41" s="38">
        <v>-5.0172999999999996</v>
      </c>
      <c r="AQ41" s="38">
        <v>-4.1988500000000002</v>
      </c>
      <c r="AR41" s="38">
        <v>6.4183500000000002</v>
      </c>
      <c r="AS41" s="38">
        <v>7.0714899999999998</v>
      </c>
      <c r="AT41" s="38">
        <v>6.7449199999999996</v>
      </c>
      <c r="AU41" s="38"/>
      <c r="AV41" s="38">
        <f t="shared" si="21"/>
        <v>-2.03796</v>
      </c>
      <c r="AW41" s="38">
        <f t="shared" si="22"/>
        <v>0.94580999999999982</v>
      </c>
      <c r="AX41" s="38">
        <f t="shared" si="23"/>
        <v>-0.5460799999999999</v>
      </c>
      <c r="AY41" s="38">
        <f t="shared" si="24"/>
        <v>-0.61961000000000022</v>
      </c>
      <c r="AZ41" s="38">
        <f t="shared" si="25"/>
        <v>1.7299999999999649E-2</v>
      </c>
      <c r="BA41" s="38">
        <f t="shared" si="26"/>
        <v>-0.30114999999999981</v>
      </c>
      <c r="BB41" s="38">
        <f t="shared" si="27"/>
        <v>-1.4183500000000002</v>
      </c>
      <c r="BC41" s="38">
        <f t="shared" si="28"/>
        <v>0.92851000000000017</v>
      </c>
      <c r="BD41" s="38">
        <f t="shared" si="29"/>
        <v>-0.24491999999999958</v>
      </c>
      <c r="BF41" s="38">
        <f t="shared" si="30"/>
        <v>-1.1519287633833641</v>
      </c>
      <c r="BG41" s="38">
        <f t="shared" si="31"/>
        <v>0.51028244516786103</v>
      </c>
      <c r="BH41" s="38">
        <f t="shared" si="32"/>
        <v>-0.40294834588124623</v>
      </c>
      <c r="BI41" s="38">
        <f t="shared" si="33"/>
        <v>-0.17837502560975335</v>
      </c>
      <c r="BJ41" s="38">
        <f t="shared" si="34"/>
        <v>7.1102978980168655E-3</v>
      </c>
      <c r="BK41" s="38">
        <f t="shared" si="35"/>
        <v>-0.1214364044783877</v>
      </c>
      <c r="BL41" s="38">
        <f t="shared" si="36"/>
        <v>-0.41682274698545474</v>
      </c>
      <c r="BM41" s="38">
        <f t="shared" si="37"/>
        <v>0.33257661373017527</v>
      </c>
      <c r="BN41" s="38">
        <f t="shared" si="38"/>
        <v>-0.10849281317960008</v>
      </c>
    </row>
    <row r="42" spans="2:66">
      <c r="B42" s="2">
        <v>41</v>
      </c>
      <c r="C42" s="3">
        <v>29.166699999999999</v>
      </c>
      <c r="D42" s="33" t="s">
        <v>21</v>
      </c>
      <c r="E42" s="34" t="s">
        <v>22</v>
      </c>
      <c r="F42" s="3">
        <v>56</v>
      </c>
      <c r="G42" s="3">
        <v>25</v>
      </c>
      <c r="H42" s="3">
        <v>25</v>
      </c>
      <c r="I42" s="3">
        <v>30</v>
      </c>
      <c r="J42" s="3">
        <v>60</v>
      </c>
      <c r="K42" s="3">
        <v>65</v>
      </c>
      <c r="L42" s="3">
        <v>30</v>
      </c>
      <c r="M42" s="3">
        <v>30</v>
      </c>
      <c r="N42" s="3">
        <v>35</v>
      </c>
      <c r="O42" s="3">
        <v>65</v>
      </c>
      <c r="P42" s="3">
        <v>70</v>
      </c>
      <c r="Q42" s="3">
        <v>29.166699999999999</v>
      </c>
      <c r="R42" s="3">
        <v>54.166699999999999</v>
      </c>
      <c r="S42" s="3">
        <v>5</v>
      </c>
      <c r="T42" s="3">
        <v>5</v>
      </c>
      <c r="V42" s="38">
        <v>2</v>
      </c>
      <c r="W42" s="38">
        <v>3</v>
      </c>
      <c r="X42" s="38">
        <v>2.5</v>
      </c>
      <c r="Y42" s="38">
        <v>3</v>
      </c>
      <c r="Z42" s="38">
        <v>-3</v>
      </c>
      <c r="AA42" s="38">
        <v>0</v>
      </c>
      <c r="AB42" s="38">
        <v>-1</v>
      </c>
      <c r="AC42" s="38">
        <v>6</v>
      </c>
      <c r="AD42" s="38">
        <v>2.5</v>
      </c>
      <c r="AF42">
        <f t="shared" si="18"/>
        <v>1</v>
      </c>
      <c r="AG42">
        <f t="shared" si="19"/>
        <v>-6</v>
      </c>
      <c r="AH42">
        <f t="shared" si="20"/>
        <v>7</v>
      </c>
      <c r="AJ42" s="2">
        <v>324</v>
      </c>
      <c r="AL42" s="38">
        <v>2.3436699999999999</v>
      </c>
      <c r="AM42" s="38">
        <v>1.86812</v>
      </c>
      <c r="AN42" s="38">
        <v>2.1059000000000001</v>
      </c>
      <c r="AO42" s="38">
        <v>0.18487000000000001</v>
      </c>
      <c r="AP42" s="38">
        <v>-1.4477500000000001</v>
      </c>
      <c r="AQ42" s="38">
        <v>-0.63144</v>
      </c>
      <c r="AR42" s="38">
        <v>2.1587999999999998</v>
      </c>
      <c r="AS42" s="38">
        <v>3.3158799999999999</v>
      </c>
      <c r="AT42" s="38">
        <v>2.7373400000000001</v>
      </c>
      <c r="AU42" s="38"/>
      <c r="AV42" s="38">
        <f t="shared" si="21"/>
        <v>-0.34366999999999992</v>
      </c>
      <c r="AW42" s="38">
        <f t="shared" si="22"/>
        <v>1.13188</v>
      </c>
      <c r="AX42" s="38">
        <f t="shared" si="23"/>
        <v>0.39409999999999989</v>
      </c>
      <c r="AY42" s="38">
        <f t="shared" si="24"/>
        <v>2.8151299999999999</v>
      </c>
      <c r="AZ42" s="38">
        <f t="shared" si="25"/>
        <v>-1.5522499999999999</v>
      </c>
      <c r="BA42" s="38">
        <f t="shared" si="26"/>
        <v>0.63144</v>
      </c>
      <c r="BB42" s="38">
        <f t="shared" si="27"/>
        <v>-3.1587999999999998</v>
      </c>
      <c r="BC42" s="38">
        <f t="shared" si="28"/>
        <v>2.6841200000000001</v>
      </c>
      <c r="BD42" s="38">
        <f t="shared" si="29"/>
        <v>-0.23734000000000011</v>
      </c>
      <c r="BF42" s="38">
        <f t="shared" si="30"/>
        <v>-0.19425472438711291</v>
      </c>
      <c r="BG42" s="38">
        <f t="shared" si="31"/>
        <v>0.6106707415195427</v>
      </c>
      <c r="BH42" s="38">
        <f t="shared" si="32"/>
        <v>0.29080344109251233</v>
      </c>
      <c r="BI42" s="38">
        <f t="shared" si="33"/>
        <v>0.8104273427555797</v>
      </c>
      <c r="BJ42" s="38">
        <f t="shared" si="34"/>
        <v>-0.63797456139866493</v>
      </c>
      <c r="BK42" s="38">
        <f t="shared" si="35"/>
        <v>0.25462328820798003</v>
      </c>
      <c r="BL42" s="38">
        <f t="shared" si="36"/>
        <v>-0.92830379890552706</v>
      </c>
      <c r="BM42" s="38">
        <f t="shared" si="37"/>
        <v>0.96140649044753201</v>
      </c>
      <c r="BN42" s="38">
        <f t="shared" si="38"/>
        <v>-0.10513508198614378</v>
      </c>
    </row>
    <row r="43" spans="2:66">
      <c r="B43" s="2">
        <v>42</v>
      </c>
      <c r="C43" s="3">
        <v>9.1667000000000005</v>
      </c>
      <c r="D43" s="33" t="s">
        <v>21</v>
      </c>
      <c r="E43" s="34" t="s">
        <v>22</v>
      </c>
      <c r="F43" s="3">
        <v>48</v>
      </c>
      <c r="G43" s="3">
        <v>5</v>
      </c>
      <c r="H43" s="3">
        <v>15</v>
      </c>
      <c r="I43" s="3">
        <v>10</v>
      </c>
      <c r="J43" s="3">
        <v>15</v>
      </c>
      <c r="K43" s="3">
        <v>0</v>
      </c>
      <c r="L43" s="3">
        <v>0</v>
      </c>
      <c r="M43" s="3">
        <v>15</v>
      </c>
      <c r="N43" s="3">
        <v>10</v>
      </c>
      <c r="O43" s="3">
        <v>10</v>
      </c>
      <c r="P43" s="3">
        <v>5</v>
      </c>
      <c r="Q43" s="3">
        <v>9.1667000000000005</v>
      </c>
      <c r="R43" s="3">
        <v>8.3332999999999995</v>
      </c>
      <c r="S43" s="3">
        <v>5</v>
      </c>
      <c r="T43" s="3">
        <v>5</v>
      </c>
      <c r="V43" s="38">
        <v>4</v>
      </c>
      <c r="W43" s="38">
        <v>-2</v>
      </c>
      <c r="X43" s="38">
        <v>1</v>
      </c>
      <c r="Y43" s="38">
        <v>-6</v>
      </c>
      <c r="Z43" s="38">
        <v>-5</v>
      </c>
      <c r="AA43" s="38">
        <v>-5.5</v>
      </c>
      <c r="AB43" s="38">
        <v>10</v>
      </c>
      <c r="AC43" s="38">
        <v>3</v>
      </c>
      <c r="AD43" s="38">
        <v>6.5</v>
      </c>
      <c r="AF43">
        <f t="shared" si="18"/>
        <v>-6</v>
      </c>
      <c r="AG43">
        <f t="shared" si="19"/>
        <v>1</v>
      </c>
      <c r="AH43">
        <f t="shared" si="20"/>
        <v>-7</v>
      </c>
      <c r="AJ43" s="2">
        <v>970</v>
      </c>
      <c r="AL43" s="38">
        <v>2.4517600000000002</v>
      </c>
      <c r="AM43" s="38">
        <v>1.6073200000000001</v>
      </c>
      <c r="AN43" s="38">
        <v>2.0295399999999999</v>
      </c>
      <c r="AO43" s="38">
        <v>-3.80464</v>
      </c>
      <c r="AP43" s="38">
        <v>-5.23536</v>
      </c>
      <c r="AQ43" s="38">
        <v>-4.5199999999999996</v>
      </c>
      <c r="AR43" s="38">
        <v>6.2564000000000002</v>
      </c>
      <c r="AS43" s="38">
        <v>6.8426900000000002</v>
      </c>
      <c r="AT43" s="38">
        <v>6.5495400000000004</v>
      </c>
      <c r="AU43" s="38"/>
      <c r="AV43" s="38">
        <f t="shared" si="21"/>
        <v>1.5482399999999998</v>
      </c>
      <c r="AW43" s="38">
        <f t="shared" si="22"/>
        <v>-3.6073200000000001</v>
      </c>
      <c r="AX43" s="38">
        <f t="shared" si="23"/>
        <v>-1.0295399999999999</v>
      </c>
      <c r="AY43" s="38">
        <f t="shared" si="24"/>
        <v>-2.19536</v>
      </c>
      <c r="AZ43" s="38">
        <f t="shared" si="25"/>
        <v>0.23536000000000001</v>
      </c>
      <c r="BA43" s="38">
        <f t="shared" si="26"/>
        <v>-0.98000000000000043</v>
      </c>
      <c r="BB43" s="38">
        <f t="shared" si="27"/>
        <v>3.7435999999999998</v>
      </c>
      <c r="BC43" s="38">
        <f t="shared" si="28"/>
        <v>-3.8426900000000002</v>
      </c>
      <c r="BD43" s="38">
        <f t="shared" si="29"/>
        <v>-4.9540000000000362E-2</v>
      </c>
      <c r="BF43" s="38">
        <f t="shared" si="30"/>
        <v>0.87512129218466483</v>
      </c>
      <c r="BG43" s="38">
        <f t="shared" si="31"/>
        <v>-1.9462176019527482</v>
      </c>
      <c r="BH43" s="38">
        <f t="shared" si="32"/>
        <v>-0.75968986232526048</v>
      </c>
      <c r="BI43" s="38">
        <f t="shared" si="33"/>
        <v>-0.63200625590714798</v>
      </c>
      <c r="BJ43" s="38">
        <f t="shared" si="34"/>
        <v>9.6732931403311184E-2</v>
      </c>
      <c r="BK43" s="38">
        <f t="shared" si="35"/>
        <v>-0.39517740789912026</v>
      </c>
      <c r="BL43" s="38">
        <f t="shared" si="36"/>
        <v>1.1001640184825665</v>
      </c>
      <c r="BM43" s="38">
        <f t="shared" si="37"/>
        <v>-1.3763867139985644</v>
      </c>
      <c r="BN43" s="38">
        <f t="shared" si="38"/>
        <v>-2.1944855319767417E-2</v>
      </c>
    </row>
    <row r="44" spans="2:66">
      <c r="B44" s="2">
        <v>43</v>
      </c>
      <c r="C44" s="3">
        <v>5.8333000000000004</v>
      </c>
      <c r="D44" s="33" t="s">
        <v>21</v>
      </c>
      <c r="E44" s="34" t="s">
        <v>22</v>
      </c>
      <c r="F44" s="3">
        <v>27</v>
      </c>
      <c r="G44" s="3">
        <v>5</v>
      </c>
      <c r="H44" s="3">
        <v>5</v>
      </c>
      <c r="I44" s="3">
        <v>5</v>
      </c>
      <c r="J44" s="3">
        <v>0</v>
      </c>
      <c r="K44" s="3">
        <v>5</v>
      </c>
      <c r="L44" s="3">
        <v>10</v>
      </c>
      <c r="M44" s="3">
        <v>5</v>
      </c>
      <c r="N44" s="3">
        <v>5</v>
      </c>
      <c r="O44" s="3">
        <v>0</v>
      </c>
      <c r="P44" s="3">
        <v>5</v>
      </c>
      <c r="Q44" s="3">
        <v>5.8333000000000004</v>
      </c>
      <c r="R44" s="3">
        <v>3.3332999999999999</v>
      </c>
      <c r="S44" s="3">
        <v>5</v>
      </c>
      <c r="T44" s="3">
        <v>5</v>
      </c>
      <c r="V44" s="38">
        <v>-1</v>
      </c>
      <c r="W44" s="38">
        <v>2</v>
      </c>
      <c r="X44" s="38">
        <v>0.5</v>
      </c>
      <c r="Y44" s="38">
        <v>-7</v>
      </c>
      <c r="Z44" s="38">
        <v>-7</v>
      </c>
      <c r="AA44" s="38">
        <v>-7</v>
      </c>
      <c r="AB44" s="38">
        <v>6</v>
      </c>
      <c r="AC44" s="38">
        <v>9</v>
      </c>
      <c r="AD44" s="38">
        <v>7.5</v>
      </c>
      <c r="AF44">
        <f t="shared" si="18"/>
        <v>3</v>
      </c>
      <c r="AG44">
        <f t="shared" si="19"/>
        <v>0</v>
      </c>
      <c r="AH44">
        <f t="shared" si="20"/>
        <v>3</v>
      </c>
      <c r="AJ44" s="2">
        <v>38</v>
      </c>
      <c r="AL44" s="38">
        <v>1.7658499999999999</v>
      </c>
      <c r="AM44" s="38">
        <v>0.97450999999999999</v>
      </c>
      <c r="AN44" s="38">
        <v>1.37018</v>
      </c>
      <c r="AO44" s="38">
        <v>-5.6040200000000002</v>
      </c>
      <c r="AP44" s="38">
        <v>-6.7166300000000003</v>
      </c>
      <c r="AQ44" s="38">
        <v>-6.1603199999999996</v>
      </c>
      <c r="AR44" s="38">
        <v>7.3698699999999997</v>
      </c>
      <c r="AS44" s="38">
        <v>7.6911300000000002</v>
      </c>
      <c r="AT44" s="38">
        <v>7.5305</v>
      </c>
      <c r="AU44" s="38"/>
      <c r="AV44" s="38">
        <f t="shared" si="21"/>
        <v>-2.7658499999999999</v>
      </c>
      <c r="AW44" s="38">
        <f t="shared" si="22"/>
        <v>1.02549</v>
      </c>
      <c r="AX44" s="38">
        <f t="shared" si="23"/>
        <v>-0.87017999999999995</v>
      </c>
      <c r="AY44" s="38">
        <f t="shared" si="24"/>
        <v>-1.3959799999999998</v>
      </c>
      <c r="AZ44" s="38">
        <f t="shared" si="25"/>
        <v>-0.28336999999999968</v>
      </c>
      <c r="BA44" s="38">
        <f t="shared" si="26"/>
        <v>-0.83968000000000043</v>
      </c>
      <c r="BB44" s="38">
        <f t="shared" si="27"/>
        <v>-1.3698699999999997</v>
      </c>
      <c r="BC44" s="38">
        <f t="shared" si="28"/>
        <v>1.3088699999999998</v>
      </c>
      <c r="BD44" s="38">
        <f t="shared" si="29"/>
        <v>-3.0499999999999972E-2</v>
      </c>
      <c r="BF44" s="38">
        <f t="shared" si="30"/>
        <v>-1.5633585400125014</v>
      </c>
      <c r="BG44" s="38">
        <f t="shared" si="31"/>
        <v>0.55327131738424196</v>
      </c>
      <c r="BH44" s="38">
        <f t="shared" si="32"/>
        <v>-0.64209931075839233</v>
      </c>
      <c r="BI44" s="38">
        <f t="shared" si="33"/>
        <v>-0.40187854981472759</v>
      </c>
      <c r="BJ44" s="38">
        <f t="shared" si="34"/>
        <v>-0.1164650355700045</v>
      </c>
      <c r="BK44" s="38">
        <f t="shared" si="35"/>
        <v>-0.33859445496401364</v>
      </c>
      <c r="BL44" s="38">
        <f t="shared" si="36"/>
        <v>-0.40257551127222807</v>
      </c>
      <c r="BM44" s="38">
        <f t="shared" si="37"/>
        <v>0.46881514729299023</v>
      </c>
      <c r="BN44" s="38">
        <f t="shared" si="38"/>
        <v>-1.3510659815359321E-2</v>
      </c>
    </row>
    <row r="45" spans="2:66">
      <c r="B45" s="2">
        <v>44</v>
      </c>
      <c r="C45" s="3">
        <v>20.833300000000001</v>
      </c>
      <c r="D45" s="33" t="s">
        <v>21</v>
      </c>
      <c r="E45" s="34" t="s">
        <v>22</v>
      </c>
      <c r="F45" s="3">
        <v>49</v>
      </c>
      <c r="G45" s="3">
        <v>20</v>
      </c>
      <c r="H45" s="3">
        <v>20</v>
      </c>
      <c r="I45" s="3">
        <v>25</v>
      </c>
      <c r="J45" s="3">
        <v>25</v>
      </c>
      <c r="K45" s="3">
        <v>15</v>
      </c>
      <c r="L45" s="3">
        <v>20</v>
      </c>
      <c r="M45" s="3">
        <v>15</v>
      </c>
      <c r="N45" s="3">
        <v>25</v>
      </c>
      <c r="O45" s="3">
        <v>25</v>
      </c>
      <c r="P45" s="3">
        <v>20</v>
      </c>
      <c r="Q45" s="3">
        <v>20.833300000000001</v>
      </c>
      <c r="R45" s="3">
        <v>22.5</v>
      </c>
      <c r="S45" s="3">
        <v>5</v>
      </c>
      <c r="T45" s="3">
        <v>5</v>
      </c>
      <c r="V45" s="38">
        <v>2</v>
      </c>
      <c r="W45" s="38">
        <v>0</v>
      </c>
      <c r="X45" s="38">
        <v>1</v>
      </c>
      <c r="Y45" s="38">
        <v>-3</v>
      </c>
      <c r="Z45" s="38">
        <v>-4</v>
      </c>
      <c r="AA45" s="38">
        <v>-3.5</v>
      </c>
      <c r="AB45" s="38">
        <v>5</v>
      </c>
      <c r="AC45" s="38">
        <v>4</v>
      </c>
      <c r="AD45" s="38">
        <v>4.5</v>
      </c>
      <c r="AF45">
        <f t="shared" si="18"/>
        <v>-2</v>
      </c>
      <c r="AG45">
        <f t="shared" si="19"/>
        <v>-1</v>
      </c>
      <c r="AH45">
        <f t="shared" si="20"/>
        <v>-1</v>
      </c>
      <c r="AJ45" s="2">
        <v>963</v>
      </c>
      <c r="AL45" s="38">
        <v>2.2574700000000001</v>
      </c>
      <c r="AM45" s="38">
        <v>1.64958</v>
      </c>
      <c r="AN45" s="38">
        <v>1.9535199999999999</v>
      </c>
      <c r="AO45" s="38">
        <v>-1.6889400000000001</v>
      </c>
      <c r="AP45" s="38">
        <v>-3.1844100000000002</v>
      </c>
      <c r="AQ45" s="38">
        <v>-2.43668</v>
      </c>
      <c r="AR45" s="38">
        <v>3.9464100000000002</v>
      </c>
      <c r="AS45" s="38">
        <v>4.8339800000000004</v>
      </c>
      <c r="AT45" s="38">
        <v>4.3902000000000001</v>
      </c>
      <c r="AU45" s="38"/>
      <c r="AV45" s="38">
        <f t="shared" si="21"/>
        <v>-0.25747000000000009</v>
      </c>
      <c r="AW45" s="38">
        <f t="shared" si="22"/>
        <v>-1.64958</v>
      </c>
      <c r="AX45" s="38">
        <f t="shared" si="23"/>
        <v>-0.95351999999999992</v>
      </c>
      <c r="AY45" s="38">
        <f t="shared" si="24"/>
        <v>-1.3110599999999999</v>
      </c>
      <c r="AZ45" s="38">
        <f t="shared" si="25"/>
        <v>-0.81558999999999982</v>
      </c>
      <c r="BA45" s="38">
        <f t="shared" si="26"/>
        <v>-1.06332</v>
      </c>
      <c r="BB45" s="38">
        <f t="shared" si="27"/>
        <v>1.0535899999999998</v>
      </c>
      <c r="BC45" s="38">
        <f t="shared" si="28"/>
        <v>-0.83398000000000039</v>
      </c>
      <c r="BD45" s="38">
        <f t="shared" si="29"/>
        <v>0.1097999999999999</v>
      </c>
      <c r="BF45" s="38">
        <f t="shared" si="30"/>
        <v>-0.14553136406421857</v>
      </c>
      <c r="BG45" s="38">
        <f t="shared" si="31"/>
        <v>-0.88997971675072196</v>
      </c>
      <c r="BH45" s="38">
        <f t="shared" si="32"/>
        <v>-0.70359527315537274</v>
      </c>
      <c r="BI45" s="38">
        <f t="shared" si="33"/>
        <v>-0.37743154738613505</v>
      </c>
      <c r="BJ45" s="38">
        <f t="shared" si="34"/>
        <v>-0.33520739090425961</v>
      </c>
      <c r="BK45" s="38">
        <f t="shared" si="35"/>
        <v>-0.4287755524156045</v>
      </c>
      <c r="BL45" s="38">
        <f t="shared" si="36"/>
        <v>0.30962757993189632</v>
      </c>
      <c r="BM45" s="38">
        <f t="shared" si="37"/>
        <v>-0.29871756288967449</v>
      </c>
      <c r="BN45" s="38">
        <f t="shared" si="38"/>
        <v>4.8638375335293554E-2</v>
      </c>
    </row>
    <row r="46" spans="2:66">
      <c r="B46" s="2">
        <v>45</v>
      </c>
      <c r="C46" s="3">
        <v>7.5</v>
      </c>
      <c r="D46" s="33" t="s">
        <v>21</v>
      </c>
      <c r="E46" s="34" t="s">
        <v>22</v>
      </c>
      <c r="F46" s="3">
        <v>33</v>
      </c>
      <c r="G46" s="3">
        <v>5</v>
      </c>
      <c r="H46" s="3">
        <v>0</v>
      </c>
      <c r="I46" s="3">
        <v>10</v>
      </c>
      <c r="J46" s="3">
        <v>15</v>
      </c>
      <c r="K46" s="3">
        <v>0</v>
      </c>
      <c r="L46" s="3">
        <v>10</v>
      </c>
      <c r="M46" s="3">
        <v>10</v>
      </c>
      <c r="N46" s="3">
        <v>10</v>
      </c>
      <c r="O46" s="3">
        <v>5</v>
      </c>
      <c r="P46" s="3">
        <v>0</v>
      </c>
      <c r="Q46" s="3">
        <v>7.5</v>
      </c>
      <c r="R46" s="3">
        <v>6.6666999999999996</v>
      </c>
      <c r="S46" s="3">
        <v>10</v>
      </c>
      <c r="T46" s="3">
        <v>10</v>
      </c>
      <c r="V46" s="38">
        <v>-2</v>
      </c>
      <c r="W46" s="38">
        <v>0</v>
      </c>
      <c r="X46" s="38">
        <v>-1</v>
      </c>
      <c r="Y46" s="38">
        <v>-8</v>
      </c>
      <c r="Z46" s="38">
        <v>-9</v>
      </c>
      <c r="AA46" s="38">
        <v>-8.5</v>
      </c>
      <c r="AB46" s="38">
        <v>6</v>
      </c>
      <c r="AC46" s="38">
        <v>9</v>
      </c>
      <c r="AD46" s="38">
        <v>7.5</v>
      </c>
      <c r="AF46">
        <f t="shared" si="18"/>
        <v>2</v>
      </c>
      <c r="AG46">
        <f t="shared" si="19"/>
        <v>-1</v>
      </c>
      <c r="AH46">
        <f t="shared" si="20"/>
        <v>3</v>
      </c>
      <c r="AJ46" s="2">
        <v>573</v>
      </c>
      <c r="AL46" s="38">
        <v>1.94773</v>
      </c>
      <c r="AM46" s="38">
        <v>1.1560699999999999</v>
      </c>
      <c r="AN46" s="38">
        <v>1.5519000000000001</v>
      </c>
      <c r="AO46" s="38">
        <v>-4.9639100000000003</v>
      </c>
      <c r="AP46" s="38">
        <v>-6.1704800000000004</v>
      </c>
      <c r="AQ46" s="38">
        <v>-5.5671999999999997</v>
      </c>
      <c r="AR46" s="38">
        <v>6.9116400000000002</v>
      </c>
      <c r="AS46" s="38">
        <v>7.3265500000000001</v>
      </c>
      <c r="AT46" s="38">
        <v>7.1191000000000004</v>
      </c>
      <c r="AU46" s="38"/>
      <c r="AV46" s="38">
        <f t="shared" si="21"/>
        <v>-3.94773</v>
      </c>
      <c r="AW46" s="38">
        <f t="shared" si="22"/>
        <v>-1.1560699999999999</v>
      </c>
      <c r="AX46" s="38">
        <f t="shared" si="23"/>
        <v>-2.5518999999999998</v>
      </c>
      <c r="AY46" s="38">
        <f t="shared" si="24"/>
        <v>-3.0360899999999997</v>
      </c>
      <c r="AZ46" s="38">
        <f t="shared" si="25"/>
        <v>-2.8295199999999996</v>
      </c>
      <c r="BA46" s="38">
        <f t="shared" si="26"/>
        <v>-2.9328000000000003</v>
      </c>
      <c r="BB46" s="38">
        <f t="shared" si="27"/>
        <v>-0.91164000000000023</v>
      </c>
      <c r="BC46" s="38">
        <f t="shared" si="28"/>
        <v>1.6734499999999999</v>
      </c>
      <c r="BD46" s="38">
        <f t="shared" si="29"/>
        <v>0.38089999999999957</v>
      </c>
      <c r="BF46" s="38">
        <f t="shared" si="30"/>
        <v>-2.2313998984628785</v>
      </c>
      <c r="BG46" s="38">
        <f t="shared" si="31"/>
        <v>-0.62372170561234197</v>
      </c>
      <c r="BH46" s="38">
        <f t="shared" si="32"/>
        <v>-1.8830279150570473</v>
      </c>
      <c r="BI46" s="38">
        <f t="shared" si="33"/>
        <v>-0.87403791337053283</v>
      </c>
      <c r="BJ46" s="38">
        <f t="shared" si="34"/>
        <v>-1.162932376207924</v>
      </c>
      <c r="BK46" s="38">
        <f t="shared" si="35"/>
        <v>-1.1826288794760609</v>
      </c>
      <c r="BL46" s="38">
        <f t="shared" si="36"/>
        <v>-0.2679115091915395</v>
      </c>
      <c r="BM46" s="38">
        <f t="shared" si="37"/>
        <v>0.59940155113758786</v>
      </c>
      <c r="BN46" s="38">
        <f t="shared" si="38"/>
        <v>0.16872820733345456</v>
      </c>
    </row>
    <row r="47" spans="2:66">
      <c r="B47" s="2">
        <v>46</v>
      </c>
      <c r="C47" s="3">
        <v>5.8333000000000004</v>
      </c>
      <c r="D47" s="33" t="s">
        <v>21</v>
      </c>
      <c r="E47" s="34" t="s">
        <v>22</v>
      </c>
      <c r="F47" s="3">
        <v>25</v>
      </c>
      <c r="G47" s="3">
        <v>5</v>
      </c>
      <c r="H47" s="3">
        <v>5</v>
      </c>
      <c r="I47" s="3">
        <v>10</v>
      </c>
      <c r="J47" s="3">
        <v>5</v>
      </c>
      <c r="K47" s="3">
        <v>0</v>
      </c>
      <c r="L47" s="3">
        <v>5</v>
      </c>
      <c r="M47" s="3">
        <v>5</v>
      </c>
      <c r="N47" s="3">
        <v>5</v>
      </c>
      <c r="O47" s="3">
        <v>5</v>
      </c>
      <c r="P47" s="3">
        <v>0</v>
      </c>
      <c r="Q47" s="3">
        <v>5.8333000000000004</v>
      </c>
      <c r="R47" s="3">
        <v>4.1666999999999996</v>
      </c>
      <c r="S47" s="3">
        <v>5</v>
      </c>
      <c r="T47" s="3">
        <v>5</v>
      </c>
      <c r="V47" s="38">
        <v>2</v>
      </c>
      <c r="W47" s="38">
        <v>1</v>
      </c>
      <c r="X47" s="38">
        <v>1.5</v>
      </c>
      <c r="Y47" s="38">
        <v>-6</v>
      </c>
      <c r="Z47" s="38">
        <v>-7</v>
      </c>
      <c r="AA47" s="38">
        <v>-6.5</v>
      </c>
      <c r="AB47" s="38">
        <v>8</v>
      </c>
      <c r="AC47" s="38">
        <v>8</v>
      </c>
      <c r="AD47" s="38">
        <v>8</v>
      </c>
      <c r="AF47">
        <f t="shared" si="18"/>
        <v>-1</v>
      </c>
      <c r="AG47">
        <f t="shared" si="19"/>
        <v>-1</v>
      </c>
      <c r="AH47">
        <f t="shared" si="20"/>
        <v>0</v>
      </c>
      <c r="AJ47" s="2">
        <v>0</v>
      </c>
      <c r="AL47" s="38">
        <v>1.6942600000000001</v>
      </c>
      <c r="AM47" s="38">
        <v>0.91457999999999995</v>
      </c>
      <c r="AN47" s="38">
        <v>1.3044199999999999</v>
      </c>
      <c r="AO47" s="38">
        <v>-5.7193899999999998</v>
      </c>
      <c r="AP47" s="38">
        <v>-6.8030600000000003</v>
      </c>
      <c r="AQ47" s="38">
        <v>-6.2612300000000003</v>
      </c>
      <c r="AR47" s="38">
        <v>7.4136499999999996</v>
      </c>
      <c r="AS47" s="38">
        <v>7.7176400000000003</v>
      </c>
      <c r="AT47" s="38">
        <v>7.5656499999999998</v>
      </c>
      <c r="AU47" s="38"/>
      <c r="AV47" s="38">
        <f t="shared" si="21"/>
        <v>0.3057399999999999</v>
      </c>
      <c r="AW47" s="38">
        <f t="shared" si="22"/>
        <v>8.5420000000000051E-2</v>
      </c>
      <c r="AX47" s="38">
        <f t="shared" si="23"/>
        <v>0.19558000000000009</v>
      </c>
      <c r="AY47" s="38">
        <f t="shared" si="24"/>
        <v>-0.28061000000000025</v>
      </c>
      <c r="AZ47" s="38">
        <f t="shared" si="25"/>
        <v>-0.19693999999999967</v>
      </c>
      <c r="BA47" s="38">
        <f t="shared" si="26"/>
        <v>-0.2387699999999997</v>
      </c>
      <c r="BB47" s="38">
        <f t="shared" si="27"/>
        <v>0.58635000000000037</v>
      </c>
      <c r="BC47" s="38">
        <f t="shared" si="28"/>
        <v>0.28235999999999972</v>
      </c>
      <c r="BD47" s="38">
        <f t="shared" si="29"/>
        <v>0.43435000000000024</v>
      </c>
      <c r="BF47" s="38">
        <f t="shared" si="30"/>
        <v>0.17281531537264205</v>
      </c>
      <c r="BG47" s="38">
        <f t="shared" si="31"/>
        <v>4.6085711153655305E-2</v>
      </c>
      <c r="BH47" s="38">
        <f t="shared" si="32"/>
        <v>0.14431701854573356</v>
      </c>
      <c r="BI47" s="38">
        <f t="shared" si="33"/>
        <v>-8.0782776159766492E-2</v>
      </c>
      <c r="BJ47" s="38">
        <f t="shared" si="34"/>
        <v>-8.0942316071414305E-2</v>
      </c>
      <c r="BK47" s="38">
        <f t="shared" si="35"/>
        <v>-9.6282152738849783E-2</v>
      </c>
      <c r="BL47" s="38">
        <f t="shared" si="36"/>
        <v>0.17231573144493356</v>
      </c>
      <c r="BM47" s="38">
        <f t="shared" si="37"/>
        <v>0.10113658727730684</v>
      </c>
      <c r="BN47" s="38">
        <f t="shared" si="38"/>
        <v>0.19240508494430589</v>
      </c>
    </row>
    <row r="48" spans="2:66">
      <c r="B48" s="2">
        <v>47</v>
      </c>
      <c r="C48" s="3">
        <v>16.666699999999999</v>
      </c>
      <c r="D48" s="33" t="s">
        <v>21</v>
      </c>
      <c r="E48" s="34" t="s">
        <v>22</v>
      </c>
      <c r="F48" s="3">
        <v>55</v>
      </c>
      <c r="G48" s="3">
        <v>10</v>
      </c>
      <c r="H48" s="3">
        <v>10</v>
      </c>
      <c r="I48" s="3">
        <v>25</v>
      </c>
      <c r="J48" s="3">
        <v>10</v>
      </c>
      <c r="K48" s="3">
        <v>10</v>
      </c>
      <c r="L48" s="3">
        <v>10</v>
      </c>
      <c r="M48" s="3">
        <v>15</v>
      </c>
      <c r="N48" s="3">
        <v>30</v>
      </c>
      <c r="O48" s="3">
        <v>25</v>
      </c>
      <c r="P48" s="3">
        <v>35</v>
      </c>
      <c r="Q48" s="3">
        <v>16.666699999999999</v>
      </c>
      <c r="R48" s="3">
        <v>22.5</v>
      </c>
      <c r="S48" s="3">
        <v>5</v>
      </c>
      <c r="T48" s="3">
        <v>25</v>
      </c>
      <c r="V48" s="38">
        <v>-1</v>
      </c>
      <c r="W48" s="38">
        <v>-2</v>
      </c>
      <c r="X48" s="38">
        <v>-1.5</v>
      </c>
      <c r="Y48" s="38">
        <v>-7</v>
      </c>
      <c r="Z48" s="38">
        <v>-7</v>
      </c>
      <c r="AA48" s="38">
        <v>-7</v>
      </c>
      <c r="AB48" s="38">
        <v>6</v>
      </c>
      <c r="AC48" s="38">
        <v>5</v>
      </c>
      <c r="AD48" s="38">
        <v>5.5</v>
      </c>
      <c r="AF48">
        <f t="shared" si="18"/>
        <v>-1</v>
      </c>
      <c r="AG48">
        <f t="shared" si="19"/>
        <v>0</v>
      </c>
      <c r="AH48">
        <f t="shared" si="20"/>
        <v>-1</v>
      </c>
      <c r="AJ48" s="2">
        <v>21</v>
      </c>
      <c r="AL48" s="38">
        <v>2.5543999999999998</v>
      </c>
      <c r="AM48" s="38">
        <v>1.8249899999999999</v>
      </c>
      <c r="AN48" s="38">
        <v>2.1896900000000001</v>
      </c>
      <c r="AO48" s="38">
        <v>-2.0778400000000001</v>
      </c>
      <c r="AP48" s="38">
        <v>-3.6421299999999999</v>
      </c>
      <c r="AQ48" s="38">
        <v>-2.8599899999999998</v>
      </c>
      <c r="AR48" s="38">
        <v>4.6322400000000004</v>
      </c>
      <c r="AS48" s="38">
        <v>5.4671200000000004</v>
      </c>
      <c r="AT48" s="38">
        <v>5.0496800000000004</v>
      </c>
      <c r="AU48" s="38"/>
      <c r="AV48" s="38">
        <f t="shared" si="21"/>
        <v>-3.5543999999999998</v>
      </c>
      <c r="AW48" s="38">
        <f t="shared" si="22"/>
        <v>-3.8249899999999997</v>
      </c>
      <c r="AX48" s="38">
        <f t="shared" si="23"/>
        <v>-3.6896900000000001</v>
      </c>
      <c r="AY48" s="38">
        <f t="shared" si="24"/>
        <v>-4.9221599999999999</v>
      </c>
      <c r="AZ48" s="38">
        <f t="shared" si="25"/>
        <v>-3.3578700000000001</v>
      </c>
      <c r="BA48" s="38">
        <f t="shared" si="26"/>
        <v>-4.1400100000000002</v>
      </c>
      <c r="BB48" s="38">
        <f t="shared" si="27"/>
        <v>1.3677599999999996</v>
      </c>
      <c r="BC48" s="38">
        <f t="shared" si="28"/>
        <v>-0.46712000000000042</v>
      </c>
      <c r="BD48" s="38">
        <f t="shared" si="29"/>
        <v>0.45031999999999961</v>
      </c>
      <c r="BF48" s="38">
        <f t="shared" si="30"/>
        <v>-2.00907554445123</v>
      </c>
      <c r="BG48" s="38">
        <f t="shared" si="31"/>
        <v>-2.0636546980287975</v>
      </c>
      <c r="BH48" s="38">
        <f t="shared" si="32"/>
        <v>-2.7225946423867851</v>
      </c>
      <c r="BI48" s="38">
        <f t="shared" si="33"/>
        <v>-1.4170049160848004</v>
      </c>
      <c r="BJ48" s="38">
        <f t="shared" si="34"/>
        <v>-1.3800841620123918</v>
      </c>
      <c r="BK48" s="38">
        <f t="shared" si="35"/>
        <v>-1.669426959669833</v>
      </c>
      <c r="BL48" s="38">
        <f t="shared" si="36"/>
        <v>0.40195542737464335</v>
      </c>
      <c r="BM48" s="38">
        <f t="shared" si="37"/>
        <v>-0.16731450151925084</v>
      </c>
      <c r="BN48" s="38">
        <f t="shared" si="38"/>
        <v>0.19947935501811834</v>
      </c>
    </row>
    <row r="49" spans="2:66">
      <c r="B49" s="2">
        <v>48</v>
      </c>
      <c r="C49" s="3">
        <v>5</v>
      </c>
      <c r="D49" s="33" t="s">
        <v>21</v>
      </c>
      <c r="E49" s="34" t="s">
        <v>22</v>
      </c>
      <c r="F49" s="3">
        <v>73</v>
      </c>
      <c r="G49" s="3">
        <v>10</v>
      </c>
      <c r="H49" s="3">
        <v>5</v>
      </c>
      <c r="I49" s="3">
        <v>0</v>
      </c>
      <c r="J49" s="3">
        <v>35</v>
      </c>
      <c r="K49" s="3">
        <v>75</v>
      </c>
      <c r="L49" s="3">
        <v>5</v>
      </c>
      <c r="M49" s="3">
        <v>0</v>
      </c>
      <c r="N49" s="3">
        <v>10</v>
      </c>
      <c r="O49" s="3">
        <v>60</v>
      </c>
      <c r="P49" s="3">
        <v>75</v>
      </c>
      <c r="Q49" s="3">
        <v>5</v>
      </c>
      <c r="R49" s="3">
        <v>42.5</v>
      </c>
      <c r="S49" s="3">
        <v>10</v>
      </c>
      <c r="T49" s="3">
        <v>25</v>
      </c>
      <c r="V49" s="38">
        <v>4</v>
      </c>
      <c r="W49" s="38">
        <v>3</v>
      </c>
      <c r="X49" s="38">
        <v>3.5</v>
      </c>
      <c r="Y49" s="38">
        <v>-6</v>
      </c>
      <c r="Z49" s="38">
        <v>-2</v>
      </c>
      <c r="AA49" s="38">
        <v>-4</v>
      </c>
      <c r="AB49" s="38">
        <v>10</v>
      </c>
      <c r="AC49" s="38">
        <v>5</v>
      </c>
      <c r="AD49" s="38">
        <v>7.5</v>
      </c>
      <c r="AF49">
        <f t="shared" si="18"/>
        <v>-1</v>
      </c>
      <c r="AG49">
        <f t="shared" si="19"/>
        <v>4</v>
      </c>
      <c r="AH49">
        <f t="shared" si="20"/>
        <v>-5</v>
      </c>
      <c r="AJ49" s="2">
        <v>275</v>
      </c>
      <c r="AL49" s="38">
        <v>3.42876</v>
      </c>
      <c r="AM49" s="38">
        <v>2.3521000000000001</v>
      </c>
      <c r="AN49" s="38">
        <v>2.8904299999999998</v>
      </c>
      <c r="AO49" s="38">
        <v>-3.0975600000000001</v>
      </c>
      <c r="AP49" s="38">
        <v>-4.8719299999999999</v>
      </c>
      <c r="AQ49" s="38">
        <v>-3.98475</v>
      </c>
      <c r="AR49" s="38">
        <v>6.5263200000000001</v>
      </c>
      <c r="AS49" s="38">
        <v>7.2240399999999996</v>
      </c>
      <c r="AT49" s="38">
        <v>6.8751800000000003</v>
      </c>
      <c r="AU49" s="38"/>
      <c r="AV49" s="38">
        <f t="shared" si="21"/>
        <v>0.57123999999999997</v>
      </c>
      <c r="AW49" s="38">
        <f t="shared" si="22"/>
        <v>0.64789999999999992</v>
      </c>
      <c r="AX49" s="38">
        <f t="shared" si="23"/>
        <v>0.60957000000000017</v>
      </c>
      <c r="AY49" s="38">
        <f t="shared" si="24"/>
        <v>-2.9024399999999999</v>
      </c>
      <c r="AZ49" s="38">
        <f t="shared" si="25"/>
        <v>2.8719299999999999</v>
      </c>
      <c r="BA49" s="38">
        <f t="shared" si="26"/>
        <v>-1.5249999999999986E-2</v>
      </c>
      <c r="BB49" s="38">
        <f t="shared" si="27"/>
        <v>3.4736799999999999</v>
      </c>
      <c r="BC49" s="38">
        <f t="shared" si="28"/>
        <v>-2.2240399999999996</v>
      </c>
      <c r="BD49" s="38">
        <f t="shared" si="29"/>
        <v>0.62481999999999971</v>
      </c>
      <c r="BF49" s="38">
        <f t="shared" si="30"/>
        <v>0.32288552611195159</v>
      </c>
      <c r="BG49" s="38">
        <f t="shared" si="31"/>
        <v>0.349554346247404</v>
      </c>
      <c r="BH49" s="38">
        <f t="shared" si="32"/>
        <v>0.44979714180858366</v>
      </c>
      <c r="BI49" s="38">
        <f t="shared" si="33"/>
        <v>-0.8355623849369318</v>
      </c>
      <c r="BJ49" s="38">
        <f t="shared" si="34"/>
        <v>1.1803628810550284</v>
      </c>
      <c r="BK49" s="38">
        <f t="shared" si="35"/>
        <v>-6.149444357613853E-3</v>
      </c>
      <c r="BL49" s="38">
        <f t="shared" si="36"/>
        <v>1.020840300171632</v>
      </c>
      <c r="BM49" s="38">
        <f t="shared" si="37"/>
        <v>-0.79661359813083199</v>
      </c>
      <c r="BN49" s="38">
        <f t="shared" si="38"/>
        <v>0.27677804806009226</v>
      </c>
    </row>
    <row r="50" spans="2:66">
      <c r="B50" s="2">
        <v>49</v>
      </c>
      <c r="C50" s="3">
        <v>16.666699999999999</v>
      </c>
      <c r="D50" s="33" t="s">
        <v>24</v>
      </c>
      <c r="E50" s="34" t="s">
        <v>22</v>
      </c>
      <c r="F50" s="3">
        <v>67</v>
      </c>
      <c r="G50" s="3">
        <v>10</v>
      </c>
      <c r="H50" s="3">
        <v>10</v>
      </c>
      <c r="I50" s="3">
        <v>25</v>
      </c>
      <c r="J50" s="3">
        <v>15</v>
      </c>
      <c r="K50" s="3">
        <v>25</v>
      </c>
      <c r="L50" s="3">
        <v>15</v>
      </c>
      <c r="M50" s="3">
        <v>15</v>
      </c>
      <c r="N50" s="3">
        <v>25</v>
      </c>
      <c r="O50" s="3">
        <v>20</v>
      </c>
      <c r="P50" s="3">
        <v>30</v>
      </c>
      <c r="Q50" s="3">
        <v>16.666699999999999</v>
      </c>
      <c r="R50" s="3">
        <v>23.333300000000001</v>
      </c>
      <c r="S50" s="3">
        <v>5</v>
      </c>
      <c r="T50" s="3">
        <v>5</v>
      </c>
      <c r="V50" s="38">
        <v>7</v>
      </c>
      <c r="W50" s="38">
        <v>0</v>
      </c>
      <c r="X50" s="38">
        <v>3.5</v>
      </c>
      <c r="Y50" s="38">
        <v>-2</v>
      </c>
      <c r="Z50" s="38">
        <v>-2</v>
      </c>
      <c r="AA50" s="38">
        <v>-2</v>
      </c>
      <c r="AB50" s="38">
        <v>9</v>
      </c>
      <c r="AC50" s="38">
        <v>2</v>
      </c>
      <c r="AD50" s="38">
        <v>5.5</v>
      </c>
      <c r="AF50">
        <f t="shared" si="18"/>
        <v>-7</v>
      </c>
      <c r="AG50">
        <f t="shared" si="19"/>
        <v>0</v>
      </c>
      <c r="AH50">
        <f t="shared" si="20"/>
        <v>-7</v>
      </c>
      <c r="AJ50" s="2">
        <v>847</v>
      </c>
      <c r="AL50" s="38">
        <v>2.9839199999999999</v>
      </c>
      <c r="AM50" s="38">
        <v>2.18459</v>
      </c>
      <c r="AN50" s="38">
        <v>2.5842499999999999</v>
      </c>
      <c r="AO50" s="38">
        <v>-1.3856299999999999</v>
      </c>
      <c r="AP50" s="38">
        <v>-3.1234999999999999</v>
      </c>
      <c r="AQ50" s="38">
        <v>-2.2545700000000002</v>
      </c>
      <c r="AR50" s="38">
        <v>4.3695500000000003</v>
      </c>
      <c r="AS50" s="38">
        <v>5.30809</v>
      </c>
      <c r="AT50" s="38">
        <v>4.8388200000000001</v>
      </c>
      <c r="AU50" s="38"/>
      <c r="AV50" s="38">
        <f t="shared" si="21"/>
        <v>4.0160800000000005</v>
      </c>
      <c r="AW50" s="38">
        <f t="shared" si="22"/>
        <v>-2.18459</v>
      </c>
      <c r="AX50" s="38">
        <f t="shared" si="23"/>
        <v>0.91575000000000006</v>
      </c>
      <c r="AY50" s="38">
        <f t="shared" si="24"/>
        <v>-0.61437000000000008</v>
      </c>
      <c r="AZ50" s="38">
        <f t="shared" si="25"/>
        <v>1.1234999999999999</v>
      </c>
      <c r="BA50" s="38">
        <f t="shared" si="26"/>
        <v>0.25457000000000019</v>
      </c>
      <c r="BB50" s="38">
        <f t="shared" si="27"/>
        <v>4.6304499999999997</v>
      </c>
      <c r="BC50" s="38">
        <f t="shared" si="28"/>
        <v>-3.30809</v>
      </c>
      <c r="BD50" s="38">
        <f t="shared" si="29"/>
        <v>0.66117999999999988</v>
      </c>
      <c r="BF50" s="38">
        <f t="shared" si="30"/>
        <v>2.2700337926400231</v>
      </c>
      <c r="BG50" s="38">
        <f t="shared" si="31"/>
        <v>-1.1786277655018003</v>
      </c>
      <c r="BH50" s="38">
        <f t="shared" si="32"/>
        <v>0.67572507277459593</v>
      </c>
      <c r="BI50" s="38">
        <f t="shared" si="33"/>
        <v>-0.17686652004303374</v>
      </c>
      <c r="BJ50" s="38">
        <f t="shared" si="34"/>
        <v>0.46175836349260752</v>
      </c>
      <c r="BK50" s="38">
        <f t="shared" si="35"/>
        <v>0.1026533803355909</v>
      </c>
      <c r="BL50" s="38">
        <f t="shared" si="36"/>
        <v>1.3607902765740463</v>
      </c>
      <c r="BM50" s="38">
        <f t="shared" si="37"/>
        <v>-1.1849020151798637</v>
      </c>
      <c r="BN50" s="38">
        <f t="shared" si="38"/>
        <v>0.29288452644981255</v>
      </c>
    </row>
    <row r="51" spans="2:66">
      <c r="B51" s="2">
        <v>50</v>
      </c>
      <c r="C51" s="3">
        <v>4.1666999999999996</v>
      </c>
      <c r="D51" s="33" t="s">
        <v>21</v>
      </c>
      <c r="E51" s="34" t="s">
        <v>22</v>
      </c>
      <c r="F51" s="3">
        <v>30</v>
      </c>
      <c r="G51" s="3">
        <v>5</v>
      </c>
      <c r="H51" s="3">
        <v>5</v>
      </c>
      <c r="I51" s="3">
        <v>0</v>
      </c>
      <c r="J51" s="3">
        <v>10</v>
      </c>
      <c r="K51" s="3">
        <v>10</v>
      </c>
      <c r="L51" s="3">
        <v>5</v>
      </c>
      <c r="M51" s="3">
        <v>0</v>
      </c>
      <c r="N51" s="3">
        <v>10</v>
      </c>
      <c r="O51" s="3">
        <v>5</v>
      </c>
      <c r="P51" s="3">
        <v>10</v>
      </c>
      <c r="Q51" s="3">
        <v>4.1666999999999996</v>
      </c>
      <c r="R51" s="3">
        <v>7.5</v>
      </c>
      <c r="S51" s="3">
        <v>10</v>
      </c>
      <c r="T51" s="3">
        <v>10</v>
      </c>
      <c r="V51" s="38">
        <v>3</v>
      </c>
      <c r="W51" s="38">
        <v>0</v>
      </c>
      <c r="X51" s="38">
        <v>1.5</v>
      </c>
      <c r="Y51" s="38">
        <v>-7</v>
      </c>
      <c r="Z51" s="38">
        <v>-7</v>
      </c>
      <c r="AA51" s="38">
        <v>-7</v>
      </c>
      <c r="AB51" s="38">
        <v>10</v>
      </c>
      <c r="AC51" s="38">
        <v>7</v>
      </c>
      <c r="AD51" s="38">
        <v>8.5</v>
      </c>
      <c r="AF51">
        <f t="shared" si="18"/>
        <v>-3</v>
      </c>
      <c r="AG51">
        <f t="shared" si="19"/>
        <v>0</v>
      </c>
      <c r="AH51">
        <f t="shared" si="20"/>
        <v>-3</v>
      </c>
      <c r="AJ51" s="2">
        <v>10</v>
      </c>
      <c r="AL51" s="38">
        <v>1.9060900000000001</v>
      </c>
      <c r="AM51" s="38">
        <v>1.0626500000000001</v>
      </c>
      <c r="AN51" s="38">
        <v>1.48437</v>
      </c>
      <c r="AO51" s="38">
        <v>-5.7249600000000003</v>
      </c>
      <c r="AP51" s="38">
        <v>-6.87378</v>
      </c>
      <c r="AQ51" s="38">
        <v>-6.2993699999999997</v>
      </c>
      <c r="AR51" s="38">
        <v>7.6310599999999997</v>
      </c>
      <c r="AS51" s="38">
        <v>7.9364299999999997</v>
      </c>
      <c r="AT51" s="38">
        <v>7.7837399999999999</v>
      </c>
      <c r="AU51" s="38"/>
      <c r="AV51" s="38">
        <f t="shared" si="21"/>
        <v>1.0939099999999999</v>
      </c>
      <c r="AW51" s="38">
        <f t="shared" si="22"/>
        <v>-1.0626500000000001</v>
      </c>
      <c r="AX51" s="38">
        <f t="shared" si="23"/>
        <v>1.5630000000000033E-2</v>
      </c>
      <c r="AY51" s="38">
        <f t="shared" si="24"/>
        <v>-1.2750399999999997</v>
      </c>
      <c r="AZ51" s="38">
        <f t="shared" si="25"/>
        <v>-0.12622</v>
      </c>
      <c r="BA51" s="38">
        <f t="shared" si="26"/>
        <v>-0.70063000000000031</v>
      </c>
      <c r="BB51" s="38">
        <f t="shared" si="27"/>
        <v>2.3689400000000003</v>
      </c>
      <c r="BC51" s="38">
        <f t="shared" si="28"/>
        <v>-0.93642999999999965</v>
      </c>
      <c r="BD51" s="38">
        <f t="shared" si="29"/>
        <v>0.71626000000000012</v>
      </c>
      <c r="BF51" s="38">
        <f t="shared" si="30"/>
        <v>0.61831753005588719</v>
      </c>
      <c r="BG51" s="38">
        <f t="shared" si="31"/>
        <v>-0.5733198426297329</v>
      </c>
      <c r="BH51" s="38">
        <f t="shared" si="32"/>
        <v>1.1533260046373962E-2</v>
      </c>
      <c r="BI51" s="38">
        <f t="shared" si="33"/>
        <v>-0.36706201102864672</v>
      </c>
      <c r="BJ51" s="38">
        <f t="shared" si="34"/>
        <v>-5.1876404664029305E-2</v>
      </c>
      <c r="BK51" s="38">
        <f t="shared" si="35"/>
        <v>-0.28252361969016393</v>
      </c>
      <c r="BL51" s="38">
        <f t="shared" si="36"/>
        <v>0.69618082859923369</v>
      </c>
      <c r="BM51" s="38">
        <f t="shared" si="37"/>
        <v>-0.33541342408304475</v>
      </c>
      <c r="BN51" s="38">
        <f t="shared" si="38"/>
        <v>0.3172834491589927</v>
      </c>
    </row>
    <row r="52" spans="2:66">
      <c r="B52" s="2">
        <v>51</v>
      </c>
      <c r="C52" s="3">
        <v>8.3332999999999995</v>
      </c>
      <c r="D52" s="33" t="s">
        <v>21</v>
      </c>
      <c r="E52" s="34" t="s">
        <v>22</v>
      </c>
      <c r="F52" s="3">
        <v>21</v>
      </c>
      <c r="G52" s="3">
        <v>5</v>
      </c>
      <c r="H52" s="3">
        <v>5</v>
      </c>
      <c r="I52" s="3">
        <v>20</v>
      </c>
      <c r="J52" s="3">
        <v>10</v>
      </c>
      <c r="K52" s="3">
        <v>5</v>
      </c>
      <c r="L52" s="3">
        <v>0</v>
      </c>
      <c r="M52" s="3">
        <v>5</v>
      </c>
      <c r="N52" s="3">
        <v>15</v>
      </c>
      <c r="O52" s="3">
        <v>0</v>
      </c>
      <c r="P52" s="3">
        <v>5</v>
      </c>
      <c r="Q52" s="3">
        <v>8.3332999999999995</v>
      </c>
      <c r="R52" s="3">
        <v>9.1667000000000005</v>
      </c>
      <c r="S52" s="3">
        <v>5</v>
      </c>
      <c r="T52" s="3">
        <v>10</v>
      </c>
      <c r="V52" s="38">
        <v>1</v>
      </c>
      <c r="W52" s="38">
        <v>3</v>
      </c>
      <c r="X52" s="38">
        <v>2</v>
      </c>
      <c r="Y52" s="38">
        <v>-7</v>
      </c>
      <c r="Z52" s="38">
        <v>-5</v>
      </c>
      <c r="AA52" s="38">
        <v>-6</v>
      </c>
      <c r="AB52" s="38">
        <v>8</v>
      </c>
      <c r="AC52" s="38">
        <v>8</v>
      </c>
      <c r="AD52" s="38">
        <v>8</v>
      </c>
      <c r="AF52">
        <f t="shared" si="18"/>
        <v>2</v>
      </c>
      <c r="AG52">
        <f t="shared" si="19"/>
        <v>2</v>
      </c>
      <c r="AH52">
        <f t="shared" si="20"/>
        <v>0</v>
      </c>
      <c r="AJ52" s="2">
        <v>434</v>
      </c>
      <c r="AL52" s="38">
        <v>1.5017799999999999</v>
      </c>
      <c r="AM52" s="38">
        <v>0.79734000000000005</v>
      </c>
      <c r="AN52" s="38">
        <v>1.1495599999999999</v>
      </c>
      <c r="AO52" s="38">
        <v>-5.5091200000000002</v>
      </c>
      <c r="AP52" s="38">
        <v>-6.5457099999999997</v>
      </c>
      <c r="AQ52" s="38">
        <v>-6.0274200000000002</v>
      </c>
      <c r="AR52" s="38">
        <v>7.0109000000000004</v>
      </c>
      <c r="AS52" s="38">
        <v>7.3430499999999999</v>
      </c>
      <c r="AT52" s="38">
        <v>7.1769800000000004</v>
      </c>
      <c r="AU52" s="38"/>
      <c r="AV52" s="38">
        <f t="shared" si="21"/>
        <v>-0.50177999999999989</v>
      </c>
      <c r="AW52" s="38">
        <f t="shared" si="22"/>
        <v>2.2026599999999998</v>
      </c>
      <c r="AX52" s="38">
        <f t="shared" si="23"/>
        <v>0.85044000000000008</v>
      </c>
      <c r="AY52" s="38">
        <f t="shared" si="24"/>
        <v>-1.4908799999999998</v>
      </c>
      <c r="AZ52" s="38">
        <f t="shared" si="25"/>
        <v>1.5457099999999997</v>
      </c>
      <c r="BA52" s="38">
        <f t="shared" si="26"/>
        <v>2.7420000000000222E-2</v>
      </c>
      <c r="BB52" s="38">
        <f t="shared" si="27"/>
        <v>0.98909999999999965</v>
      </c>
      <c r="BC52" s="38">
        <f t="shared" si="28"/>
        <v>0.65695000000000014</v>
      </c>
      <c r="BD52" s="38">
        <f t="shared" si="29"/>
        <v>0.82301999999999964</v>
      </c>
      <c r="BF52" s="38">
        <f t="shared" si="30"/>
        <v>-0.28362421975431523</v>
      </c>
      <c r="BG52" s="38">
        <f t="shared" si="31"/>
        <v>1.1883768734454498</v>
      </c>
      <c r="BH52" s="38">
        <f t="shared" si="32"/>
        <v>0.62753331246565913</v>
      </c>
      <c r="BI52" s="38">
        <f t="shared" si="33"/>
        <v>-0.4291986220058891</v>
      </c>
      <c r="BJ52" s="38">
        <f t="shared" si="34"/>
        <v>0.63528662219328724</v>
      </c>
      <c r="BK52" s="38">
        <f t="shared" si="35"/>
        <v>1.1056902576116287E-2</v>
      </c>
      <c r="BL52" s="38">
        <f t="shared" si="36"/>
        <v>0.29067534744126139</v>
      </c>
      <c r="BM52" s="38">
        <f t="shared" si="37"/>
        <v>0.23530840420678148</v>
      </c>
      <c r="BN52" s="38">
        <f t="shared" si="38"/>
        <v>0.3645751882372798</v>
      </c>
    </row>
    <row r="53" spans="2:66">
      <c r="B53" s="2">
        <v>52</v>
      </c>
      <c r="C53" s="3">
        <v>8.3332999999999995</v>
      </c>
      <c r="D53" s="33" t="s">
        <v>24</v>
      </c>
      <c r="E53" s="34" t="s">
        <v>22</v>
      </c>
      <c r="F53" s="3">
        <v>22</v>
      </c>
      <c r="G53" s="3">
        <v>15</v>
      </c>
      <c r="H53" s="3">
        <v>10</v>
      </c>
      <c r="I53" s="3">
        <v>5</v>
      </c>
      <c r="J53" s="3">
        <v>20</v>
      </c>
      <c r="K53" s="3">
        <v>20</v>
      </c>
      <c r="L53" s="3">
        <v>10</v>
      </c>
      <c r="M53" s="3">
        <v>5</v>
      </c>
      <c r="N53" s="3">
        <v>5</v>
      </c>
      <c r="O53" s="3">
        <v>5</v>
      </c>
      <c r="P53" s="3">
        <v>-5</v>
      </c>
      <c r="Q53" s="3">
        <v>8.3332999999999995</v>
      </c>
      <c r="R53" s="3">
        <v>8.3332999999999995</v>
      </c>
      <c r="S53" s="3">
        <v>5</v>
      </c>
      <c r="T53" s="3">
        <v>25</v>
      </c>
      <c r="V53" s="38">
        <v>0</v>
      </c>
      <c r="W53" s="38">
        <v>0</v>
      </c>
      <c r="X53" s="38">
        <v>0</v>
      </c>
      <c r="Y53" s="38">
        <v>-8</v>
      </c>
      <c r="Z53" s="38">
        <v>-8</v>
      </c>
      <c r="AA53" s="38">
        <v>-8</v>
      </c>
      <c r="AB53" s="38">
        <v>8</v>
      </c>
      <c r="AC53" s="38">
        <v>8</v>
      </c>
      <c r="AD53" s="38">
        <v>8</v>
      </c>
      <c r="AF53">
        <f t="shared" si="18"/>
        <v>0</v>
      </c>
      <c r="AG53">
        <f t="shared" si="19"/>
        <v>0</v>
      </c>
      <c r="AH53">
        <f t="shared" si="20"/>
        <v>0</v>
      </c>
      <c r="AJ53" s="2">
        <v>649</v>
      </c>
      <c r="AL53" s="38">
        <v>1.5375799999999999</v>
      </c>
      <c r="AM53" s="38">
        <v>0.82730999999999999</v>
      </c>
      <c r="AN53" s="38">
        <v>1.1824399999999999</v>
      </c>
      <c r="AO53" s="38">
        <v>-5.4514399999999998</v>
      </c>
      <c r="AP53" s="38">
        <v>-6.5024899999999999</v>
      </c>
      <c r="AQ53" s="38">
        <v>-5.9769600000000001</v>
      </c>
      <c r="AR53" s="38">
        <v>6.9890100000000004</v>
      </c>
      <c r="AS53" s="38">
        <v>7.3297999999999996</v>
      </c>
      <c r="AT53" s="38">
        <v>7.1594100000000003</v>
      </c>
      <c r="AU53" s="38"/>
      <c r="AV53" s="38">
        <f t="shared" si="21"/>
        <v>-1.5375799999999999</v>
      </c>
      <c r="AW53" s="38">
        <f t="shared" si="22"/>
        <v>-0.82730999999999999</v>
      </c>
      <c r="AX53" s="38">
        <f t="shared" si="23"/>
        <v>-1.1824399999999999</v>
      </c>
      <c r="AY53" s="38">
        <f t="shared" si="24"/>
        <v>-2.5485600000000002</v>
      </c>
      <c r="AZ53" s="38">
        <f t="shared" si="25"/>
        <v>-1.4975100000000001</v>
      </c>
      <c r="BA53" s="38">
        <f t="shared" si="26"/>
        <v>-2.0230399999999999</v>
      </c>
      <c r="BB53" s="38">
        <f t="shared" si="27"/>
        <v>1.0109899999999996</v>
      </c>
      <c r="BC53" s="38">
        <f t="shared" si="28"/>
        <v>0.67020000000000035</v>
      </c>
      <c r="BD53" s="38">
        <f t="shared" si="29"/>
        <v>0.84058999999999973</v>
      </c>
      <c r="BF53" s="38">
        <f t="shared" si="30"/>
        <v>-0.86909587430714685</v>
      </c>
      <c r="BG53" s="38">
        <f t="shared" si="31"/>
        <v>-0.44634944620148148</v>
      </c>
      <c r="BH53" s="38">
        <f t="shared" si="32"/>
        <v>-0.87251362822996781</v>
      </c>
      <c r="BI53" s="38">
        <f t="shared" si="33"/>
        <v>-0.7336864402898482</v>
      </c>
      <c r="BJ53" s="38">
        <f t="shared" si="34"/>
        <v>-0.61547642804967939</v>
      </c>
      <c r="BK53" s="38">
        <f t="shared" si="35"/>
        <v>-0.81577520742473053</v>
      </c>
      <c r="BL53" s="38">
        <f t="shared" si="36"/>
        <v>0.29710835053042245</v>
      </c>
      <c r="BM53" s="38">
        <f t="shared" si="37"/>
        <v>0.24005433061783238</v>
      </c>
      <c r="BN53" s="38">
        <f t="shared" si="38"/>
        <v>0.37235821423583271</v>
      </c>
    </row>
    <row r="54" spans="2:66">
      <c r="B54" s="2">
        <v>53</v>
      </c>
      <c r="C54" s="3">
        <v>13.333299999999999</v>
      </c>
      <c r="D54" s="33" t="s">
        <v>24</v>
      </c>
      <c r="E54" s="34" t="s">
        <v>22</v>
      </c>
      <c r="F54" s="3">
        <v>33</v>
      </c>
      <c r="G54" s="3">
        <v>15</v>
      </c>
      <c r="H54" s="3">
        <v>10</v>
      </c>
      <c r="I54" s="3">
        <v>15</v>
      </c>
      <c r="J54" s="3">
        <v>20</v>
      </c>
      <c r="K54" s="3">
        <v>25</v>
      </c>
      <c r="L54" s="3">
        <v>15</v>
      </c>
      <c r="M54" s="3">
        <v>15</v>
      </c>
      <c r="N54" s="3">
        <v>10</v>
      </c>
      <c r="O54" s="3">
        <v>15</v>
      </c>
      <c r="P54" s="3">
        <v>15</v>
      </c>
      <c r="Q54" s="3">
        <v>13.333299999999999</v>
      </c>
      <c r="R54" s="3">
        <v>16.666699999999999</v>
      </c>
      <c r="S54" s="3">
        <v>5</v>
      </c>
      <c r="T54" s="3">
        <v>10</v>
      </c>
      <c r="V54" s="38">
        <v>-1</v>
      </c>
      <c r="W54" s="38">
        <v>2</v>
      </c>
      <c r="X54" s="38">
        <v>0.5</v>
      </c>
      <c r="Y54" s="38">
        <v>-4</v>
      </c>
      <c r="Z54" s="38">
        <v>-9</v>
      </c>
      <c r="AA54" s="38">
        <v>-6.5</v>
      </c>
      <c r="AB54" s="38">
        <v>3</v>
      </c>
      <c r="AC54" s="38">
        <v>11</v>
      </c>
      <c r="AD54" s="38">
        <v>7</v>
      </c>
      <c r="AF54">
        <f t="shared" si="18"/>
        <v>3</v>
      </c>
      <c r="AG54">
        <f t="shared" si="19"/>
        <v>-5</v>
      </c>
      <c r="AH54">
        <f t="shared" si="20"/>
        <v>8</v>
      </c>
      <c r="AJ54" s="2">
        <v>496</v>
      </c>
      <c r="AL54" s="38">
        <v>1.8326899999999999</v>
      </c>
      <c r="AM54" s="38">
        <v>1.16221</v>
      </c>
      <c r="AN54" s="38">
        <v>1.4974499999999999</v>
      </c>
      <c r="AO54" s="38">
        <v>-3.9348999999999998</v>
      </c>
      <c r="AP54" s="38">
        <v>-5.1666100000000004</v>
      </c>
      <c r="AQ54" s="38">
        <v>-4.5507600000000004</v>
      </c>
      <c r="AR54" s="38">
        <v>5.7675999999999998</v>
      </c>
      <c r="AS54" s="38">
        <v>6.3288200000000003</v>
      </c>
      <c r="AT54" s="38">
        <v>6.0482100000000001</v>
      </c>
      <c r="AU54" s="38"/>
      <c r="AV54" s="38">
        <f t="shared" si="21"/>
        <v>-2.8326899999999999</v>
      </c>
      <c r="AW54" s="38">
        <f t="shared" si="22"/>
        <v>0.83779000000000003</v>
      </c>
      <c r="AX54" s="38">
        <f t="shared" si="23"/>
        <v>-0.99744999999999995</v>
      </c>
      <c r="AY54" s="38">
        <f t="shared" si="24"/>
        <v>-6.5100000000000158E-2</v>
      </c>
      <c r="AZ54" s="38">
        <f t="shared" si="25"/>
        <v>-3.8333899999999996</v>
      </c>
      <c r="BA54" s="38">
        <f t="shared" si="26"/>
        <v>-1.9492399999999996</v>
      </c>
      <c r="BB54" s="38">
        <f t="shared" si="27"/>
        <v>-2.7675999999999998</v>
      </c>
      <c r="BC54" s="38">
        <f t="shared" si="28"/>
        <v>4.6711799999999997</v>
      </c>
      <c r="BD54" s="38">
        <f t="shared" si="29"/>
        <v>0.95178999999999991</v>
      </c>
      <c r="BF54" s="38">
        <f t="shared" si="30"/>
        <v>-1.6011389275296972</v>
      </c>
      <c r="BG54" s="38">
        <f t="shared" si="31"/>
        <v>0.45200360509741111</v>
      </c>
      <c r="BH54" s="38">
        <f t="shared" si="32"/>
        <v>-0.73601089144310194</v>
      </c>
      <c r="BI54" s="38">
        <f t="shared" si="33"/>
        <v>-1.874116648729841E-2</v>
      </c>
      <c r="BJ54" s="38">
        <f t="shared" si="34"/>
        <v>-1.5755228242358048</v>
      </c>
      <c r="BK54" s="38">
        <f t="shared" si="35"/>
        <v>-0.78601592915640894</v>
      </c>
      <c r="BL54" s="38">
        <f t="shared" si="36"/>
        <v>-0.81333848102157036</v>
      </c>
      <c r="BM54" s="38">
        <f t="shared" si="37"/>
        <v>1.6731378515299995</v>
      </c>
      <c r="BN54" s="38">
        <f t="shared" si="38"/>
        <v>0.42161675100527407</v>
      </c>
    </row>
    <row r="55" spans="2:66">
      <c r="B55" s="2">
        <v>54</v>
      </c>
      <c r="C55" s="3">
        <v>3.3332999999999999</v>
      </c>
      <c r="D55" s="33" t="s">
        <v>24</v>
      </c>
      <c r="E55" s="34" t="s">
        <v>22</v>
      </c>
      <c r="F55" s="3">
        <v>31</v>
      </c>
      <c r="G55" s="3">
        <v>5</v>
      </c>
      <c r="H55" s="3">
        <v>0</v>
      </c>
      <c r="I55" s="3">
        <v>0</v>
      </c>
      <c r="J55" s="3">
        <v>-5</v>
      </c>
      <c r="K55" s="3">
        <v>5</v>
      </c>
      <c r="L55" s="3">
        <v>0</v>
      </c>
      <c r="M55" s="3">
        <v>10</v>
      </c>
      <c r="N55" s="3">
        <v>5</v>
      </c>
      <c r="O55" s="3">
        <v>0</v>
      </c>
      <c r="P55" s="3">
        <v>-5</v>
      </c>
      <c r="Q55" s="3">
        <v>3.3332999999999999</v>
      </c>
      <c r="R55" s="3">
        <v>0</v>
      </c>
      <c r="S55" s="3">
        <v>10</v>
      </c>
      <c r="T55" s="3">
        <v>10</v>
      </c>
      <c r="V55" s="38">
        <v>0</v>
      </c>
      <c r="W55" s="38">
        <v>1</v>
      </c>
      <c r="X55" s="38">
        <v>0.5</v>
      </c>
      <c r="Y55" s="38">
        <v>-10</v>
      </c>
      <c r="Z55" s="38">
        <v>-7</v>
      </c>
      <c r="AA55" s="38">
        <v>-8.5</v>
      </c>
      <c r="AB55" s="38">
        <v>10</v>
      </c>
      <c r="AC55" s="38">
        <v>8</v>
      </c>
      <c r="AD55" s="38">
        <v>9</v>
      </c>
      <c r="AF55">
        <f t="shared" si="18"/>
        <v>1</v>
      </c>
      <c r="AG55">
        <f t="shared" si="19"/>
        <v>3</v>
      </c>
      <c r="AH55">
        <f t="shared" si="20"/>
        <v>-2</v>
      </c>
      <c r="AJ55" s="2">
        <v>894</v>
      </c>
      <c r="AL55" s="38">
        <v>1.9583200000000001</v>
      </c>
      <c r="AM55" s="38">
        <v>1.0917399999999999</v>
      </c>
      <c r="AN55" s="38">
        <v>1.5250300000000001</v>
      </c>
      <c r="AO55" s="38">
        <v>-5.8142899999999997</v>
      </c>
      <c r="AP55" s="38">
        <v>-6.9739800000000001</v>
      </c>
      <c r="AQ55" s="38">
        <v>-6.3941400000000002</v>
      </c>
      <c r="AR55" s="38">
        <v>7.7726199999999999</v>
      </c>
      <c r="AS55" s="38">
        <v>8.0657200000000007</v>
      </c>
      <c r="AT55" s="38">
        <v>7.9191700000000003</v>
      </c>
      <c r="AU55" s="38"/>
      <c r="AV55" s="38">
        <f t="shared" si="21"/>
        <v>-1.9583200000000001</v>
      </c>
      <c r="AW55" s="38">
        <f t="shared" si="22"/>
        <v>-9.1739999999999933E-2</v>
      </c>
      <c r="AX55" s="38">
        <f t="shared" si="23"/>
        <v>-1.0250300000000001</v>
      </c>
      <c r="AY55" s="38">
        <f t="shared" si="24"/>
        <v>-4.1857100000000003</v>
      </c>
      <c r="AZ55" s="38">
        <f t="shared" si="25"/>
        <v>-2.6019999999999932E-2</v>
      </c>
      <c r="BA55" s="38">
        <f t="shared" si="26"/>
        <v>-2.1058599999999998</v>
      </c>
      <c r="BB55" s="38">
        <f t="shared" si="27"/>
        <v>2.2273800000000001</v>
      </c>
      <c r="BC55" s="38">
        <f t="shared" si="28"/>
        <v>-6.5720000000000667E-2</v>
      </c>
      <c r="BD55" s="38">
        <f t="shared" si="29"/>
        <v>1.0808299999999997</v>
      </c>
      <c r="BF55" s="38">
        <f t="shared" si="30"/>
        <v>-1.1069133525235577</v>
      </c>
      <c r="BG55" s="38">
        <f t="shared" si="31"/>
        <v>-4.9495471098528823E-2</v>
      </c>
      <c r="BH55" s="38">
        <f t="shared" si="32"/>
        <v>-0.75636196707195635</v>
      </c>
      <c r="BI55" s="38">
        <f t="shared" si="33"/>
        <v>-1.2049936709301019</v>
      </c>
      <c r="BJ55" s="38">
        <f t="shared" si="34"/>
        <v>-1.0694216838520353E-2</v>
      </c>
      <c r="BK55" s="38">
        <f t="shared" si="35"/>
        <v>-0.84917173081473574</v>
      </c>
      <c r="BL55" s="38">
        <f t="shared" si="36"/>
        <v>0.65457937052241133</v>
      </c>
      <c r="BM55" s="38">
        <f t="shared" si="37"/>
        <v>-2.3539794998812438E-2</v>
      </c>
      <c r="BN55" s="38">
        <f t="shared" si="38"/>
        <v>0.47877791633556799</v>
      </c>
    </row>
    <row r="56" spans="2:66">
      <c r="B56" s="2">
        <v>55</v>
      </c>
      <c r="C56" s="3">
        <v>0.83333000000000002</v>
      </c>
      <c r="D56" s="33" t="s">
        <v>21</v>
      </c>
      <c r="E56" s="34" t="s">
        <v>22</v>
      </c>
      <c r="F56" s="3">
        <v>31</v>
      </c>
      <c r="G56" s="3">
        <v>5</v>
      </c>
      <c r="H56" s="3">
        <v>0</v>
      </c>
      <c r="I56" s="3">
        <v>5</v>
      </c>
      <c r="J56" s="3">
        <v>5</v>
      </c>
      <c r="K56" s="3">
        <v>10</v>
      </c>
      <c r="L56" s="3">
        <v>0</v>
      </c>
      <c r="M56" s="3">
        <v>-5</v>
      </c>
      <c r="N56" s="3">
        <v>0</v>
      </c>
      <c r="O56" s="3">
        <v>0</v>
      </c>
      <c r="P56" s="3">
        <v>5</v>
      </c>
      <c r="Q56" s="3">
        <v>0.83333000000000002</v>
      </c>
      <c r="R56" s="3">
        <v>4.1666999999999996</v>
      </c>
      <c r="S56" s="3">
        <v>5</v>
      </c>
      <c r="T56" s="3">
        <v>5</v>
      </c>
      <c r="V56" s="38">
        <v>5</v>
      </c>
      <c r="W56" s="38">
        <v>2</v>
      </c>
      <c r="X56" s="38">
        <v>3.5</v>
      </c>
      <c r="Y56" s="38">
        <v>-6</v>
      </c>
      <c r="Z56" s="38">
        <v>-6</v>
      </c>
      <c r="AA56" s="38">
        <v>-6</v>
      </c>
      <c r="AB56" s="38">
        <v>11</v>
      </c>
      <c r="AC56" s="38">
        <v>8</v>
      </c>
      <c r="AD56" s="38">
        <v>9.5</v>
      </c>
      <c r="AF56">
        <f t="shared" si="18"/>
        <v>-3</v>
      </c>
      <c r="AG56">
        <f t="shared" si="19"/>
        <v>0</v>
      </c>
      <c r="AH56">
        <f t="shared" si="20"/>
        <v>-3</v>
      </c>
      <c r="AJ56" s="2">
        <v>434</v>
      </c>
      <c r="AL56" s="38">
        <v>2.0076299999999998</v>
      </c>
      <c r="AM56" s="38">
        <v>1.08911</v>
      </c>
      <c r="AN56" s="38">
        <v>1.54837</v>
      </c>
      <c r="AO56" s="38">
        <v>-6.2552899999999996</v>
      </c>
      <c r="AP56" s="38">
        <v>-7.40421</v>
      </c>
      <c r="AQ56" s="38">
        <v>-6.8297499999999998</v>
      </c>
      <c r="AR56" s="38">
        <v>8.2629199999999994</v>
      </c>
      <c r="AS56" s="38">
        <v>8.4933200000000006</v>
      </c>
      <c r="AT56" s="38">
        <v>8.3781199999999991</v>
      </c>
      <c r="AU56" s="38"/>
      <c r="AV56" s="38">
        <f t="shared" si="21"/>
        <v>2.9923700000000002</v>
      </c>
      <c r="AW56" s="38">
        <f t="shared" si="22"/>
        <v>0.91088999999999998</v>
      </c>
      <c r="AX56" s="38">
        <f t="shared" si="23"/>
        <v>1.95163</v>
      </c>
      <c r="AY56" s="38">
        <f t="shared" si="24"/>
        <v>0.25528999999999957</v>
      </c>
      <c r="AZ56" s="38">
        <f t="shared" si="25"/>
        <v>1.40421</v>
      </c>
      <c r="BA56" s="38">
        <f t="shared" si="26"/>
        <v>0.82974999999999977</v>
      </c>
      <c r="BB56" s="38">
        <f t="shared" si="27"/>
        <v>2.7370800000000006</v>
      </c>
      <c r="BC56" s="38">
        <f t="shared" si="28"/>
        <v>-0.49332000000000065</v>
      </c>
      <c r="BD56" s="38">
        <f t="shared" si="29"/>
        <v>1.1218800000000009</v>
      </c>
      <c r="BF56" s="38">
        <f t="shared" si="30"/>
        <v>1.6913958437287668</v>
      </c>
      <c r="BG56" s="38">
        <f t="shared" si="31"/>
        <v>0.49144244243447732</v>
      </c>
      <c r="BH56" s="38">
        <f t="shared" si="32"/>
        <v>1.4400931736599338</v>
      </c>
      <c r="BI56" s="38">
        <f t="shared" si="33"/>
        <v>7.3493585138900017E-2</v>
      </c>
      <c r="BJ56" s="38">
        <f t="shared" si="34"/>
        <v>0.57713013938580726</v>
      </c>
      <c r="BK56" s="38">
        <f t="shared" si="35"/>
        <v>0.33459025939213755</v>
      </c>
      <c r="BL56" s="38">
        <f t="shared" si="36"/>
        <v>0.80436930540342555</v>
      </c>
      <c r="BM56" s="38">
        <f t="shared" si="37"/>
        <v>-0.17669889940374392</v>
      </c>
      <c r="BN56" s="38">
        <f t="shared" si="38"/>
        <v>0.49696193552968332</v>
      </c>
    </row>
    <row r="57" spans="2:66">
      <c r="B57" s="2">
        <v>56</v>
      </c>
      <c r="C57" s="3">
        <v>2.5</v>
      </c>
      <c r="D57" s="33" t="s">
        <v>24</v>
      </c>
      <c r="E57" s="34" t="s">
        <v>22</v>
      </c>
      <c r="F57" s="3">
        <v>51</v>
      </c>
      <c r="G57" s="3">
        <v>0</v>
      </c>
      <c r="H57" s="3">
        <v>5</v>
      </c>
      <c r="I57" s="3">
        <v>5</v>
      </c>
      <c r="J57" s="3">
        <v>10</v>
      </c>
      <c r="K57" s="3">
        <v>35</v>
      </c>
      <c r="L57" s="3">
        <v>-5</v>
      </c>
      <c r="M57" s="3">
        <v>5</v>
      </c>
      <c r="N57" s="3">
        <v>5</v>
      </c>
      <c r="O57" s="3">
        <v>0</v>
      </c>
      <c r="P57" s="3">
        <v>40</v>
      </c>
      <c r="Q57" s="3">
        <v>2.5</v>
      </c>
      <c r="R57" s="3">
        <v>15.833299999999999</v>
      </c>
      <c r="S57" s="3">
        <v>5</v>
      </c>
      <c r="T57" s="3">
        <v>10</v>
      </c>
      <c r="V57" s="38">
        <v>0</v>
      </c>
      <c r="W57" s="38">
        <v>4</v>
      </c>
      <c r="X57" s="38">
        <v>2</v>
      </c>
      <c r="Y57" s="38">
        <v>-6</v>
      </c>
      <c r="Z57" s="38">
        <v>-8</v>
      </c>
      <c r="AA57" s="38">
        <v>-7</v>
      </c>
      <c r="AB57" s="38">
        <v>6</v>
      </c>
      <c r="AC57" s="38">
        <v>12</v>
      </c>
      <c r="AD57" s="38">
        <v>9</v>
      </c>
      <c r="AF57">
        <f t="shared" si="18"/>
        <v>4</v>
      </c>
      <c r="AG57">
        <f t="shared" si="19"/>
        <v>-2</v>
      </c>
      <c r="AH57">
        <f t="shared" si="20"/>
        <v>6</v>
      </c>
      <c r="AJ57" s="2">
        <v>20</v>
      </c>
      <c r="AL57" s="38">
        <v>2.69062</v>
      </c>
      <c r="AM57" s="38">
        <v>1.6901999999999999</v>
      </c>
      <c r="AN57" s="38">
        <v>2.19041</v>
      </c>
      <c r="AO57" s="38">
        <v>-4.8076100000000004</v>
      </c>
      <c r="AP57" s="38">
        <v>-6.2529899999999996</v>
      </c>
      <c r="AQ57" s="38">
        <v>-5.5303000000000004</v>
      </c>
      <c r="AR57" s="38">
        <v>7.4982300000000004</v>
      </c>
      <c r="AS57" s="38">
        <v>7.9432</v>
      </c>
      <c r="AT57" s="38">
        <v>7.7207100000000004</v>
      </c>
      <c r="AU57" s="38"/>
      <c r="AV57" s="38">
        <f t="shared" si="21"/>
        <v>-2.69062</v>
      </c>
      <c r="AW57" s="38">
        <f t="shared" si="22"/>
        <v>2.3098000000000001</v>
      </c>
      <c r="AX57" s="38">
        <f t="shared" si="23"/>
        <v>-0.19040999999999997</v>
      </c>
      <c r="AY57" s="38">
        <f t="shared" si="24"/>
        <v>-1.1923899999999996</v>
      </c>
      <c r="AZ57" s="38">
        <f t="shared" si="25"/>
        <v>-1.7470100000000004</v>
      </c>
      <c r="BA57" s="38">
        <f t="shared" si="26"/>
        <v>-1.4696999999999996</v>
      </c>
      <c r="BB57" s="38">
        <f t="shared" si="27"/>
        <v>-1.4982300000000004</v>
      </c>
      <c r="BC57" s="38">
        <f t="shared" si="28"/>
        <v>4.0568</v>
      </c>
      <c r="BD57" s="38">
        <f t="shared" si="29"/>
        <v>1.2792899999999996</v>
      </c>
      <c r="BF57" s="38">
        <f t="shared" si="30"/>
        <v>-1.5208358207887041</v>
      </c>
      <c r="BG57" s="38">
        <f t="shared" si="31"/>
        <v>1.246180936814715</v>
      </c>
      <c r="BH57" s="38">
        <f t="shared" si="32"/>
        <v>-0.14050211423097</v>
      </c>
      <c r="BI57" s="38">
        <f t="shared" si="33"/>
        <v>-0.34326850242380474</v>
      </c>
      <c r="BJ57" s="38">
        <f t="shared" si="34"/>
        <v>-0.7180208977349537</v>
      </c>
      <c r="BK57" s="38">
        <f t="shared" si="35"/>
        <v>-0.59264513917279249</v>
      </c>
      <c r="BL57" s="38">
        <f t="shared" si="36"/>
        <v>-0.44029777150634042</v>
      </c>
      <c r="BM57" s="38">
        <f t="shared" si="37"/>
        <v>1.4530773029698925</v>
      </c>
      <c r="BN57" s="38">
        <f t="shared" si="38"/>
        <v>0.56669022935052571</v>
      </c>
    </row>
    <row r="58" spans="2:66">
      <c r="B58" s="2">
        <v>57</v>
      </c>
      <c r="C58" s="3">
        <v>10</v>
      </c>
      <c r="D58" s="33" t="s">
        <v>24</v>
      </c>
      <c r="E58" s="34" t="s">
        <v>22</v>
      </c>
      <c r="F58" s="3">
        <v>60</v>
      </c>
      <c r="G58" s="3">
        <v>15</v>
      </c>
      <c r="H58" s="3">
        <v>10</v>
      </c>
      <c r="I58" s="3">
        <v>10</v>
      </c>
      <c r="J58" s="3">
        <v>30</v>
      </c>
      <c r="K58" s="3">
        <v>55</v>
      </c>
      <c r="L58" s="3">
        <v>10</v>
      </c>
      <c r="M58" s="3">
        <v>10</v>
      </c>
      <c r="N58" s="3">
        <v>5</v>
      </c>
      <c r="O58" s="3">
        <v>25</v>
      </c>
      <c r="P58" s="3">
        <v>60</v>
      </c>
      <c r="Q58" s="3">
        <v>10</v>
      </c>
      <c r="R58" s="3">
        <v>30.833300000000001</v>
      </c>
      <c r="S58" s="3">
        <v>5</v>
      </c>
      <c r="T58" s="3">
        <v>5</v>
      </c>
      <c r="V58" s="38">
        <v>3</v>
      </c>
      <c r="W58" s="38">
        <v>1</v>
      </c>
      <c r="X58" s="38">
        <v>2</v>
      </c>
      <c r="Y58" s="38">
        <v>-4</v>
      </c>
      <c r="Z58" s="38">
        <v>-7</v>
      </c>
      <c r="AA58" s="38">
        <v>-5.5</v>
      </c>
      <c r="AB58" s="38">
        <v>7</v>
      </c>
      <c r="AC58" s="38">
        <v>8</v>
      </c>
      <c r="AD58" s="38">
        <v>7.5</v>
      </c>
      <c r="AF58">
        <f t="shared" si="18"/>
        <v>-2</v>
      </c>
      <c r="AG58">
        <f t="shared" si="19"/>
        <v>-3</v>
      </c>
      <c r="AH58">
        <f t="shared" si="20"/>
        <v>1</v>
      </c>
      <c r="AJ58" s="2">
        <v>426</v>
      </c>
      <c r="AL58" s="38">
        <v>2.8648400000000001</v>
      </c>
      <c r="AM58" s="38">
        <v>1.9678</v>
      </c>
      <c r="AN58" s="38">
        <v>2.4163199999999998</v>
      </c>
      <c r="AO58" s="38">
        <v>-2.9654400000000001</v>
      </c>
      <c r="AP58" s="38">
        <v>-4.5733199999999998</v>
      </c>
      <c r="AQ58" s="38">
        <v>-3.76938</v>
      </c>
      <c r="AR58" s="38">
        <v>5.8302800000000001</v>
      </c>
      <c r="AS58" s="38">
        <v>6.5411299999999999</v>
      </c>
      <c r="AT58" s="38">
        <v>6.1856999999999998</v>
      </c>
      <c r="AU58" s="38"/>
      <c r="AV58" s="38">
        <f t="shared" si="21"/>
        <v>0.13515999999999995</v>
      </c>
      <c r="AW58" s="38">
        <f t="shared" si="22"/>
        <v>-0.96779999999999999</v>
      </c>
      <c r="AX58" s="38">
        <f t="shared" si="23"/>
        <v>-0.4163199999999998</v>
      </c>
      <c r="AY58" s="38">
        <f t="shared" si="24"/>
        <v>-1.0345599999999999</v>
      </c>
      <c r="AZ58" s="38">
        <f t="shared" si="25"/>
        <v>-2.4266800000000002</v>
      </c>
      <c r="BA58" s="38">
        <f t="shared" si="26"/>
        <v>-1.73062</v>
      </c>
      <c r="BB58" s="38">
        <f t="shared" si="27"/>
        <v>1.1697199999999999</v>
      </c>
      <c r="BC58" s="38">
        <f t="shared" si="28"/>
        <v>1.4588700000000001</v>
      </c>
      <c r="BD58" s="38">
        <f t="shared" si="29"/>
        <v>1.3143000000000002</v>
      </c>
      <c r="BF58" s="38">
        <f t="shared" si="30"/>
        <v>7.6397324608380654E-2</v>
      </c>
      <c r="BG58" s="38">
        <f t="shared" si="31"/>
        <v>-0.52214646750769811</v>
      </c>
      <c r="BH58" s="38">
        <f t="shared" si="32"/>
        <v>-0.30719941282830421</v>
      </c>
      <c r="BI58" s="38">
        <f t="shared" si="33"/>
        <v>-0.29783196929492156</v>
      </c>
      <c r="BJ58" s="38">
        <f t="shared" si="34"/>
        <v>-0.9973651851537525</v>
      </c>
      <c r="BK58" s="38">
        <f t="shared" si="35"/>
        <v>-0.69785910781466864</v>
      </c>
      <c r="BL58" s="38">
        <f t="shared" si="36"/>
        <v>0.34375570458901261</v>
      </c>
      <c r="BM58" s="38">
        <f t="shared" si="37"/>
        <v>0.52254261609733954</v>
      </c>
      <c r="BN58" s="38">
        <f t="shared" si="38"/>
        <v>0.58219869492874676</v>
      </c>
    </row>
    <row r="59" spans="2:66">
      <c r="B59" s="2">
        <v>58</v>
      </c>
      <c r="C59" s="3">
        <v>20</v>
      </c>
      <c r="D59" s="33" t="s">
        <v>21</v>
      </c>
      <c r="E59" s="34" t="s">
        <v>22</v>
      </c>
      <c r="F59" s="3">
        <v>58</v>
      </c>
      <c r="G59" s="3">
        <v>20</v>
      </c>
      <c r="H59" s="3">
        <v>25</v>
      </c>
      <c r="I59" s="3">
        <v>20</v>
      </c>
      <c r="J59" s="3">
        <v>30</v>
      </c>
      <c r="K59" s="3">
        <v>50</v>
      </c>
      <c r="L59" s="3">
        <v>25</v>
      </c>
      <c r="M59" s="3">
        <v>20</v>
      </c>
      <c r="N59" s="3">
        <v>10</v>
      </c>
      <c r="O59" s="3">
        <v>35</v>
      </c>
      <c r="P59" s="3">
        <v>70</v>
      </c>
      <c r="Q59" s="3">
        <v>20</v>
      </c>
      <c r="R59" s="3">
        <v>35.833300000000001</v>
      </c>
      <c r="S59" s="3">
        <v>10</v>
      </c>
      <c r="T59" s="3">
        <v>20</v>
      </c>
      <c r="V59" s="38">
        <v>2</v>
      </c>
      <c r="W59" s="38">
        <v>2</v>
      </c>
      <c r="X59" s="38">
        <v>2</v>
      </c>
      <c r="Y59" s="38">
        <v>-4</v>
      </c>
      <c r="Z59" s="38">
        <v>-4</v>
      </c>
      <c r="AA59" s="38">
        <v>-4</v>
      </c>
      <c r="AB59" s="38">
        <v>6</v>
      </c>
      <c r="AC59" s="38">
        <v>6</v>
      </c>
      <c r="AD59" s="38">
        <v>6</v>
      </c>
      <c r="AF59">
        <f t="shared" si="18"/>
        <v>0</v>
      </c>
      <c r="AG59">
        <f t="shared" si="19"/>
        <v>0</v>
      </c>
      <c r="AH59">
        <f t="shared" si="20"/>
        <v>0</v>
      </c>
      <c r="AJ59" s="2">
        <v>305</v>
      </c>
      <c r="AL59" s="38">
        <v>2.5960399999999999</v>
      </c>
      <c r="AM59" s="38">
        <v>1.9184000000000001</v>
      </c>
      <c r="AN59" s="38">
        <v>2.2572199999999998</v>
      </c>
      <c r="AO59" s="38">
        <v>-1.3167899999999999</v>
      </c>
      <c r="AP59" s="38">
        <v>-2.9388399999999999</v>
      </c>
      <c r="AQ59" s="38">
        <v>-2.1278100000000002</v>
      </c>
      <c r="AR59" s="38">
        <v>3.91283</v>
      </c>
      <c r="AS59" s="38">
        <v>4.85724</v>
      </c>
      <c r="AT59" s="38">
        <v>4.3850300000000004</v>
      </c>
      <c r="AU59" s="38"/>
      <c r="AV59" s="38">
        <f t="shared" si="21"/>
        <v>-0.5960399999999999</v>
      </c>
      <c r="AW59" s="38">
        <f t="shared" si="22"/>
        <v>8.1599999999999895E-2</v>
      </c>
      <c r="AX59" s="38">
        <f t="shared" si="23"/>
        <v>-0.25721999999999978</v>
      </c>
      <c r="AY59" s="38">
        <f t="shared" si="24"/>
        <v>-2.6832099999999999</v>
      </c>
      <c r="AZ59" s="38">
        <f t="shared" si="25"/>
        <v>-1.0611600000000001</v>
      </c>
      <c r="BA59" s="38">
        <f t="shared" si="26"/>
        <v>-1.8721899999999998</v>
      </c>
      <c r="BB59" s="38">
        <f t="shared" si="27"/>
        <v>2.08717</v>
      </c>
      <c r="BC59" s="38">
        <f t="shared" si="28"/>
        <v>1.14276</v>
      </c>
      <c r="BD59" s="38">
        <f t="shared" si="29"/>
        <v>1.6149699999999996</v>
      </c>
      <c r="BF59" s="38">
        <f t="shared" si="30"/>
        <v>-0.33690338383825996</v>
      </c>
      <c r="BG59" s="38">
        <f t="shared" si="31"/>
        <v>4.402474865532973E-2</v>
      </c>
      <c r="BH59" s="38">
        <f t="shared" si="32"/>
        <v>-0.18980071331595019</v>
      </c>
      <c r="BI59" s="38">
        <f t="shared" si="33"/>
        <v>-0.77244985146518952</v>
      </c>
      <c r="BJ59" s="38">
        <f t="shared" si="34"/>
        <v>-0.43613663106703648</v>
      </c>
      <c r="BK59" s="38">
        <f t="shared" si="35"/>
        <v>-0.75494611356597308</v>
      </c>
      <c r="BL59" s="38">
        <f t="shared" si="36"/>
        <v>0.61337464858859336</v>
      </c>
      <c r="BM59" s="38">
        <f t="shared" si="37"/>
        <v>0.40931734833905403</v>
      </c>
      <c r="BN59" s="38">
        <f t="shared" si="38"/>
        <v>0.71538722236101171</v>
      </c>
    </row>
    <row r="60" spans="2:66">
      <c r="B60" s="2">
        <v>59</v>
      </c>
      <c r="C60" s="3">
        <v>5.8333000000000004</v>
      </c>
      <c r="D60" s="33" t="s">
        <v>24</v>
      </c>
      <c r="E60" s="34" t="s">
        <v>22</v>
      </c>
      <c r="F60" s="3">
        <v>36</v>
      </c>
      <c r="G60" s="3">
        <v>5</v>
      </c>
      <c r="H60" s="3">
        <v>5</v>
      </c>
      <c r="I60" s="3">
        <v>5</v>
      </c>
      <c r="J60" s="3">
        <v>5</v>
      </c>
      <c r="K60" s="3">
        <v>15</v>
      </c>
      <c r="L60" s="3">
        <v>10</v>
      </c>
      <c r="M60" s="3">
        <v>5</v>
      </c>
      <c r="N60" s="3">
        <v>5</v>
      </c>
      <c r="O60" s="3">
        <v>5</v>
      </c>
      <c r="P60" s="3">
        <v>15</v>
      </c>
      <c r="Q60" s="3">
        <v>5.8333000000000004</v>
      </c>
      <c r="R60" s="3">
        <v>8.3332999999999995</v>
      </c>
      <c r="S60" s="3">
        <v>5</v>
      </c>
      <c r="T60" s="3">
        <v>5</v>
      </c>
      <c r="V60" s="38">
        <v>1</v>
      </c>
      <c r="W60" s="38">
        <v>-1</v>
      </c>
      <c r="X60" s="38">
        <v>0</v>
      </c>
      <c r="Y60" s="38">
        <v>-10</v>
      </c>
      <c r="Z60" s="38">
        <v>-8</v>
      </c>
      <c r="AA60" s="38">
        <v>-9</v>
      </c>
      <c r="AB60" s="38">
        <v>11</v>
      </c>
      <c r="AC60" s="38">
        <v>7</v>
      </c>
      <c r="AD60" s="38">
        <v>9</v>
      </c>
      <c r="AF60">
        <f t="shared" si="18"/>
        <v>-2</v>
      </c>
      <c r="AG60">
        <f t="shared" si="19"/>
        <v>2</v>
      </c>
      <c r="AH60">
        <f t="shared" si="20"/>
        <v>-4</v>
      </c>
      <c r="AJ60" s="2">
        <v>890</v>
      </c>
      <c r="AL60" s="38">
        <v>2.0879799999999999</v>
      </c>
      <c r="AM60" s="38">
        <v>1.24421</v>
      </c>
      <c r="AN60" s="38">
        <v>1.6660999999999999</v>
      </c>
      <c r="AO60" s="38">
        <v>-5.0848699999999996</v>
      </c>
      <c r="AP60" s="38">
        <v>-6.3276500000000002</v>
      </c>
      <c r="AQ60" s="38">
        <v>-5.7062600000000003</v>
      </c>
      <c r="AR60" s="38">
        <v>7.1728500000000004</v>
      </c>
      <c r="AS60" s="38">
        <v>7.57186</v>
      </c>
      <c r="AT60" s="38">
        <v>7.3723599999999996</v>
      </c>
      <c r="AU60" s="38"/>
      <c r="AV60" s="38">
        <f t="shared" si="21"/>
        <v>-1.0879799999999999</v>
      </c>
      <c r="AW60" s="38">
        <f t="shared" si="22"/>
        <v>-2.2442099999999998</v>
      </c>
      <c r="AX60" s="38">
        <f t="shared" si="23"/>
        <v>-1.6660999999999999</v>
      </c>
      <c r="AY60" s="38">
        <f t="shared" si="24"/>
        <v>-4.9151300000000004</v>
      </c>
      <c r="AZ60" s="38">
        <f t="shared" si="25"/>
        <v>-1.6723499999999998</v>
      </c>
      <c r="BA60" s="38">
        <f t="shared" si="26"/>
        <v>-3.2937399999999997</v>
      </c>
      <c r="BB60" s="38">
        <f t="shared" si="27"/>
        <v>3.8271499999999996</v>
      </c>
      <c r="BC60" s="38">
        <f t="shared" si="28"/>
        <v>-0.57186000000000003</v>
      </c>
      <c r="BD60" s="38">
        <f t="shared" si="29"/>
        <v>1.6276400000000004</v>
      </c>
      <c r="BF60" s="38">
        <f t="shared" si="30"/>
        <v>-0.61496567939794322</v>
      </c>
      <c r="BG60" s="38">
        <f t="shared" si="31"/>
        <v>-1.2107938870070791</v>
      </c>
      <c r="BH60" s="38">
        <f t="shared" si="32"/>
        <v>-1.2294027231774547</v>
      </c>
      <c r="BI60" s="38">
        <f t="shared" si="33"/>
        <v>-1.4149811004103658</v>
      </c>
      <c r="BJ60" s="38">
        <f t="shared" si="34"/>
        <v>-0.68733564680628578</v>
      </c>
      <c r="BK60" s="38">
        <f t="shared" si="35"/>
        <v>-1.3281751382588243</v>
      </c>
      <c r="BL60" s="38">
        <f t="shared" si="36"/>
        <v>1.1247175775551752</v>
      </c>
      <c r="BM60" s="38">
        <f t="shared" si="37"/>
        <v>-0.20483060206970094</v>
      </c>
      <c r="BN60" s="38">
        <f t="shared" si="38"/>
        <v>0.72099968334004827</v>
      </c>
    </row>
    <row r="61" spans="2:66">
      <c r="B61" s="2">
        <v>60</v>
      </c>
      <c r="C61" s="3">
        <v>10</v>
      </c>
      <c r="D61" s="33" t="s">
        <v>24</v>
      </c>
      <c r="E61" s="34" t="s">
        <v>22</v>
      </c>
      <c r="F61" s="3">
        <v>22</v>
      </c>
      <c r="G61" s="3">
        <v>10</v>
      </c>
      <c r="H61" s="3">
        <v>5</v>
      </c>
      <c r="I61" s="3">
        <v>15</v>
      </c>
      <c r="J61" s="3">
        <v>5</v>
      </c>
      <c r="K61" s="3">
        <v>0</v>
      </c>
      <c r="L61" s="3">
        <v>10</v>
      </c>
      <c r="M61" s="3">
        <v>10</v>
      </c>
      <c r="N61" s="3">
        <v>10</v>
      </c>
      <c r="O61" s="3">
        <v>10</v>
      </c>
      <c r="P61" s="3">
        <v>10</v>
      </c>
      <c r="Q61" s="3">
        <v>10</v>
      </c>
      <c r="R61" s="3">
        <v>8.3332999999999995</v>
      </c>
      <c r="S61" s="3">
        <v>5</v>
      </c>
      <c r="T61" s="3">
        <v>10</v>
      </c>
      <c r="V61" s="38">
        <v>2</v>
      </c>
      <c r="W61" s="38">
        <v>4</v>
      </c>
      <c r="X61" s="38">
        <v>3</v>
      </c>
      <c r="Y61" s="38">
        <v>-4</v>
      </c>
      <c r="Z61" s="38">
        <v>-7</v>
      </c>
      <c r="AA61" s="38">
        <v>-5.5</v>
      </c>
      <c r="AB61" s="38">
        <v>6</v>
      </c>
      <c r="AC61" s="38">
        <v>11</v>
      </c>
      <c r="AD61" s="38">
        <v>8.5</v>
      </c>
      <c r="AF61">
        <f t="shared" si="18"/>
        <v>2</v>
      </c>
      <c r="AG61">
        <f t="shared" si="19"/>
        <v>-3</v>
      </c>
      <c r="AH61">
        <f t="shared" si="20"/>
        <v>5</v>
      </c>
      <c r="AJ61" s="2">
        <v>6</v>
      </c>
      <c r="AL61" s="38">
        <v>1.50471</v>
      </c>
      <c r="AM61" s="38">
        <v>0.82906000000000002</v>
      </c>
      <c r="AN61" s="38">
        <v>1.16689</v>
      </c>
      <c r="AO61" s="38">
        <v>-5.1574299999999997</v>
      </c>
      <c r="AP61" s="38">
        <v>-6.2156599999999997</v>
      </c>
      <c r="AQ61" s="38">
        <v>-5.6865500000000004</v>
      </c>
      <c r="AR61" s="38">
        <v>6.6621300000000003</v>
      </c>
      <c r="AS61" s="38">
        <v>7.0447300000000004</v>
      </c>
      <c r="AT61" s="38">
        <v>6.8534300000000004</v>
      </c>
      <c r="AU61" s="38"/>
      <c r="AV61" s="38">
        <f t="shared" si="21"/>
        <v>0.49529000000000001</v>
      </c>
      <c r="AW61" s="38">
        <f t="shared" si="22"/>
        <v>3.1709399999999999</v>
      </c>
      <c r="AX61" s="38">
        <f t="shared" si="23"/>
        <v>1.83311</v>
      </c>
      <c r="AY61" s="38">
        <f t="shared" si="24"/>
        <v>1.1574299999999997</v>
      </c>
      <c r="AZ61" s="38">
        <f t="shared" si="25"/>
        <v>-0.78434000000000026</v>
      </c>
      <c r="BA61" s="38">
        <f t="shared" si="26"/>
        <v>0.18655000000000044</v>
      </c>
      <c r="BB61" s="38">
        <f t="shared" si="27"/>
        <v>-0.66213000000000033</v>
      </c>
      <c r="BC61" s="38">
        <f t="shared" si="28"/>
        <v>3.9552699999999996</v>
      </c>
      <c r="BD61" s="38">
        <f t="shared" si="29"/>
        <v>1.6465699999999996</v>
      </c>
      <c r="BF61" s="38">
        <f t="shared" si="30"/>
        <v>0.2799558368251322</v>
      </c>
      <c r="BG61" s="38">
        <f t="shared" si="31"/>
        <v>1.7107823100628852</v>
      </c>
      <c r="BH61" s="38">
        <f t="shared" si="32"/>
        <v>1.3526381525021451</v>
      </c>
      <c r="BI61" s="38">
        <f t="shared" si="33"/>
        <v>0.33320412177256131</v>
      </c>
      <c r="BJ61" s="38">
        <f t="shared" si="34"/>
        <v>-0.32236364470119439</v>
      </c>
      <c r="BK61" s="38">
        <f t="shared" si="35"/>
        <v>7.5224842289368404E-2</v>
      </c>
      <c r="BL61" s="38">
        <f t="shared" si="36"/>
        <v>-0.19458585360558342</v>
      </c>
      <c r="BM61" s="38">
        <f t="shared" si="37"/>
        <v>1.4167109702518552</v>
      </c>
      <c r="BN61" s="38">
        <f t="shared" si="38"/>
        <v>0.72938515187462993</v>
      </c>
    </row>
    <row r="62" spans="2:66">
      <c r="B62" s="2">
        <v>61</v>
      </c>
      <c r="C62" s="3">
        <v>7.5</v>
      </c>
      <c r="D62" s="33" t="s">
        <v>21</v>
      </c>
      <c r="E62" s="34" t="s">
        <v>22</v>
      </c>
      <c r="F62" s="3">
        <v>52</v>
      </c>
      <c r="G62" s="3">
        <v>10</v>
      </c>
      <c r="H62" s="3">
        <v>5</v>
      </c>
      <c r="I62" s="3">
        <v>5</v>
      </c>
      <c r="J62" s="3">
        <v>15</v>
      </c>
      <c r="K62" s="3">
        <v>30</v>
      </c>
      <c r="L62" s="3">
        <v>10</v>
      </c>
      <c r="M62" s="3">
        <v>5</v>
      </c>
      <c r="N62" s="3">
        <v>10</v>
      </c>
      <c r="O62" s="3">
        <v>20</v>
      </c>
      <c r="P62" s="3">
        <v>30</v>
      </c>
      <c r="Q62" s="3">
        <v>7.5</v>
      </c>
      <c r="R62" s="3">
        <v>18.333300000000001</v>
      </c>
      <c r="S62" s="3">
        <v>5</v>
      </c>
      <c r="T62" s="3">
        <v>5</v>
      </c>
      <c r="V62" s="38">
        <v>2</v>
      </c>
      <c r="W62" s="38">
        <v>4</v>
      </c>
      <c r="X62" s="38">
        <v>3</v>
      </c>
      <c r="Y62" s="38">
        <v>-6</v>
      </c>
      <c r="Z62" s="38">
        <v>-5</v>
      </c>
      <c r="AA62" s="38">
        <v>-5.5</v>
      </c>
      <c r="AB62" s="38">
        <v>8</v>
      </c>
      <c r="AC62" s="38">
        <v>9</v>
      </c>
      <c r="AD62" s="38">
        <v>8.5</v>
      </c>
      <c r="AF62">
        <f t="shared" si="18"/>
        <v>2</v>
      </c>
      <c r="AG62">
        <f t="shared" si="19"/>
        <v>1</v>
      </c>
      <c r="AH62">
        <f t="shared" si="20"/>
        <v>1</v>
      </c>
      <c r="AJ62" s="2">
        <v>14</v>
      </c>
      <c r="AL62" s="38">
        <v>2.6278000000000001</v>
      </c>
      <c r="AM62" s="38">
        <v>1.72543</v>
      </c>
      <c r="AN62" s="38">
        <v>2.1766200000000002</v>
      </c>
      <c r="AO62" s="38">
        <v>-3.8679199999999998</v>
      </c>
      <c r="AP62" s="38">
        <v>-5.34931</v>
      </c>
      <c r="AQ62" s="38">
        <v>-4.6086099999999997</v>
      </c>
      <c r="AR62" s="38">
        <v>6.4957200000000004</v>
      </c>
      <c r="AS62" s="38">
        <v>7.0747499999999999</v>
      </c>
      <c r="AT62" s="38">
        <v>6.7852300000000003</v>
      </c>
      <c r="AU62" s="38"/>
      <c r="AV62" s="38">
        <f t="shared" si="21"/>
        <v>-0.62780000000000014</v>
      </c>
      <c r="AW62" s="38">
        <f t="shared" si="22"/>
        <v>2.2745699999999998</v>
      </c>
      <c r="AX62" s="38">
        <f t="shared" si="23"/>
        <v>0.82337999999999978</v>
      </c>
      <c r="AY62" s="38">
        <f t="shared" si="24"/>
        <v>-2.1320800000000002</v>
      </c>
      <c r="AZ62" s="38">
        <f t="shared" si="25"/>
        <v>0.34931000000000001</v>
      </c>
      <c r="BA62" s="38">
        <f t="shared" si="26"/>
        <v>-0.89139000000000035</v>
      </c>
      <c r="BB62" s="38">
        <f t="shared" si="27"/>
        <v>1.5042799999999996</v>
      </c>
      <c r="BC62" s="38">
        <f t="shared" si="28"/>
        <v>1.9252500000000001</v>
      </c>
      <c r="BD62" s="38">
        <f t="shared" si="29"/>
        <v>1.7147699999999997</v>
      </c>
      <c r="BF62" s="38">
        <f t="shared" si="30"/>
        <v>-0.35485528550711304</v>
      </c>
      <c r="BG62" s="38">
        <f t="shared" si="31"/>
        <v>1.2271736831979592</v>
      </c>
      <c r="BH62" s="38">
        <f t="shared" si="32"/>
        <v>0.60756594094583305</v>
      </c>
      <c r="BI62" s="38">
        <f t="shared" si="33"/>
        <v>-0.61378903600981716</v>
      </c>
      <c r="BJ62" s="38">
        <f t="shared" si="34"/>
        <v>0.14356636755816887</v>
      </c>
      <c r="BK62" s="38">
        <f t="shared" si="35"/>
        <v>-0.35944611186448655</v>
      </c>
      <c r="BL62" s="38">
        <f t="shared" si="36"/>
        <v>0.44207573718424903</v>
      </c>
      <c r="BM62" s="38">
        <f t="shared" si="37"/>
        <v>0.68959206210382218</v>
      </c>
      <c r="BN62" s="38">
        <f t="shared" si="38"/>
        <v>0.75959587316667931</v>
      </c>
    </row>
    <row r="63" spans="2:66">
      <c r="B63" s="2">
        <v>62</v>
      </c>
      <c r="C63" s="3">
        <v>10.833299999999999</v>
      </c>
      <c r="D63" s="33" t="s">
        <v>21</v>
      </c>
      <c r="E63" s="34" t="s">
        <v>22</v>
      </c>
      <c r="F63" s="3">
        <v>27</v>
      </c>
      <c r="G63" s="3">
        <v>15</v>
      </c>
      <c r="H63" s="3">
        <v>10</v>
      </c>
      <c r="I63" s="3">
        <v>5</v>
      </c>
      <c r="J63" s="3">
        <v>10</v>
      </c>
      <c r="K63" s="3">
        <v>20</v>
      </c>
      <c r="L63" s="3">
        <v>10</v>
      </c>
      <c r="M63" s="3">
        <v>15</v>
      </c>
      <c r="N63" s="3">
        <v>10</v>
      </c>
      <c r="O63" s="3">
        <v>10</v>
      </c>
      <c r="P63" s="3">
        <v>10</v>
      </c>
      <c r="Q63" s="3">
        <v>10.833299999999999</v>
      </c>
      <c r="R63" s="3">
        <v>10.833299999999999</v>
      </c>
      <c r="S63" s="3">
        <v>5</v>
      </c>
      <c r="T63" s="3">
        <v>10</v>
      </c>
      <c r="V63" s="38">
        <v>3</v>
      </c>
      <c r="W63" s="38">
        <v>0</v>
      </c>
      <c r="X63" s="38">
        <v>1.5</v>
      </c>
      <c r="Y63" s="38">
        <v>-7</v>
      </c>
      <c r="Z63" s="38">
        <v>-7</v>
      </c>
      <c r="AA63" s="38">
        <v>-7</v>
      </c>
      <c r="AB63" s="38">
        <v>10</v>
      </c>
      <c r="AC63" s="38">
        <v>7</v>
      </c>
      <c r="AD63" s="38">
        <v>8.5</v>
      </c>
      <c r="AF63">
        <f t="shared" si="18"/>
        <v>-3</v>
      </c>
      <c r="AG63">
        <f t="shared" si="19"/>
        <v>0</v>
      </c>
      <c r="AH63">
        <f t="shared" si="20"/>
        <v>-3</v>
      </c>
      <c r="AJ63" s="2">
        <v>287</v>
      </c>
      <c r="AL63" s="38">
        <v>1.6672400000000001</v>
      </c>
      <c r="AM63" s="38">
        <v>0.97977999999999998</v>
      </c>
      <c r="AN63" s="38">
        <v>1.32351</v>
      </c>
      <c r="AO63" s="38">
        <v>-4.72201</v>
      </c>
      <c r="AP63" s="38">
        <v>-5.85616</v>
      </c>
      <c r="AQ63" s="38">
        <v>-5.2890899999999998</v>
      </c>
      <c r="AR63" s="38">
        <v>6.3892499999999997</v>
      </c>
      <c r="AS63" s="38">
        <v>6.8359399999999999</v>
      </c>
      <c r="AT63" s="38">
        <v>6.61259</v>
      </c>
      <c r="AU63" s="38"/>
      <c r="AV63" s="38">
        <f t="shared" si="21"/>
        <v>1.3327599999999999</v>
      </c>
      <c r="AW63" s="38">
        <f t="shared" si="22"/>
        <v>-0.97977999999999998</v>
      </c>
      <c r="AX63" s="38">
        <f t="shared" si="23"/>
        <v>0.17649000000000004</v>
      </c>
      <c r="AY63" s="38">
        <f t="shared" si="24"/>
        <v>-2.27799</v>
      </c>
      <c r="AZ63" s="38">
        <f t="shared" si="25"/>
        <v>-1.14384</v>
      </c>
      <c r="BA63" s="38">
        <f t="shared" si="26"/>
        <v>-1.7109100000000002</v>
      </c>
      <c r="BB63" s="38">
        <f t="shared" si="27"/>
        <v>3.6107500000000003</v>
      </c>
      <c r="BC63" s="38">
        <f t="shared" si="28"/>
        <v>0.16406000000000009</v>
      </c>
      <c r="BD63" s="38">
        <f t="shared" si="29"/>
        <v>1.88741</v>
      </c>
      <c r="BF63" s="38">
        <f t="shared" si="30"/>
        <v>0.75332419610140156</v>
      </c>
      <c r="BG63" s="38">
        <f t="shared" si="31"/>
        <v>-0.52860990487155657</v>
      </c>
      <c r="BH63" s="38">
        <f t="shared" si="32"/>
        <v>0.13023065038928577</v>
      </c>
      <c r="BI63" s="38">
        <f t="shared" si="33"/>
        <v>-0.65579400685715517</v>
      </c>
      <c r="BJ63" s="38">
        <f t="shared" si="34"/>
        <v>-0.47011810102125873</v>
      </c>
      <c r="BK63" s="38">
        <f t="shared" si="35"/>
        <v>-0.68991120300886088</v>
      </c>
      <c r="BL63" s="38">
        <f t="shared" si="36"/>
        <v>1.0611222432246841</v>
      </c>
      <c r="BM63" s="38">
        <f t="shared" si="37"/>
        <v>5.8763523546943572E-2</v>
      </c>
      <c r="BN63" s="38">
        <f t="shared" si="38"/>
        <v>0.83607063744614296</v>
      </c>
    </row>
    <row r="64" spans="2:66">
      <c r="B64" s="2">
        <v>63</v>
      </c>
      <c r="C64" s="3">
        <v>7.5</v>
      </c>
      <c r="D64" s="33" t="s">
        <v>24</v>
      </c>
      <c r="E64" s="34" t="s">
        <v>22</v>
      </c>
      <c r="F64" s="3">
        <v>66</v>
      </c>
      <c r="G64" s="3">
        <v>10</v>
      </c>
      <c r="H64" s="3">
        <v>10</v>
      </c>
      <c r="I64" s="3">
        <v>0</v>
      </c>
      <c r="J64" s="3">
        <v>5</v>
      </c>
      <c r="K64" s="3">
        <v>20</v>
      </c>
      <c r="L64" s="3">
        <v>10</v>
      </c>
      <c r="M64" s="3">
        <v>10</v>
      </c>
      <c r="N64" s="3">
        <v>5</v>
      </c>
      <c r="O64" s="3">
        <v>10</v>
      </c>
      <c r="P64" s="3">
        <v>20</v>
      </c>
      <c r="Q64" s="3">
        <v>7.5</v>
      </c>
      <c r="R64" s="3">
        <v>10</v>
      </c>
      <c r="S64" s="3">
        <v>5</v>
      </c>
      <c r="T64" s="3">
        <v>5</v>
      </c>
      <c r="V64" s="38">
        <v>4</v>
      </c>
      <c r="W64" s="38">
        <v>0</v>
      </c>
      <c r="X64" s="38">
        <v>2</v>
      </c>
      <c r="Y64" s="38">
        <v>-5</v>
      </c>
      <c r="Z64" s="38">
        <v>-8</v>
      </c>
      <c r="AA64" s="38">
        <v>-6.5</v>
      </c>
      <c r="AB64" s="38">
        <v>9</v>
      </c>
      <c r="AC64" s="38">
        <v>8</v>
      </c>
      <c r="AD64" s="38">
        <v>8.5</v>
      </c>
      <c r="AF64">
        <f t="shared" si="18"/>
        <v>-4</v>
      </c>
      <c r="AG64">
        <f t="shared" si="19"/>
        <v>-3</v>
      </c>
      <c r="AH64">
        <f t="shared" si="20"/>
        <v>-1</v>
      </c>
      <c r="AJ64" s="2">
        <v>365</v>
      </c>
      <c r="AL64" s="38">
        <v>3.1288999999999998</v>
      </c>
      <c r="AM64" s="38">
        <v>2.1449699999999998</v>
      </c>
      <c r="AN64" s="38">
        <v>2.6369400000000001</v>
      </c>
      <c r="AO64" s="38">
        <v>-3.0603400000000001</v>
      </c>
      <c r="AP64" s="38">
        <v>-4.7442399999999996</v>
      </c>
      <c r="AQ64" s="38">
        <v>-3.9022899999999998</v>
      </c>
      <c r="AR64" s="38">
        <v>6.1892500000000004</v>
      </c>
      <c r="AS64" s="38">
        <v>6.8892100000000003</v>
      </c>
      <c r="AT64" s="38">
        <v>6.5392299999999999</v>
      </c>
      <c r="AU64" s="38"/>
      <c r="AV64" s="38">
        <f t="shared" si="21"/>
        <v>0.87110000000000021</v>
      </c>
      <c r="AW64" s="38">
        <f t="shared" si="22"/>
        <v>-2.1449699999999998</v>
      </c>
      <c r="AX64" s="38">
        <f t="shared" si="23"/>
        <v>-0.63694000000000006</v>
      </c>
      <c r="AY64" s="38">
        <f t="shared" si="24"/>
        <v>-1.9396599999999999</v>
      </c>
      <c r="AZ64" s="38">
        <f t="shared" si="25"/>
        <v>-3.2557600000000004</v>
      </c>
      <c r="BA64" s="38">
        <f t="shared" si="26"/>
        <v>-2.5977100000000002</v>
      </c>
      <c r="BB64" s="38">
        <f t="shared" si="27"/>
        <v>2.8107499999999996</v>
      </c>
      <c r="BC64" s="38">
        <f t="shared" si="28"/>
        <v>1.1107899999999997</v>
      </c>
      <c r="BD64" s="38">
        <f t="shared" si="29"/>
        <v>1.9607700000000001</v>
      </c>
      <c r="BF64" s="38">
        <f t="shared" si="30"/>
        <v>0.492377252636582</v>
      </c>
      <c r="BG64" s="38">
        <f t="shared" si="31"/>
        <v>-1.1572520235689061</v>
      </c>
      <c r="BH64" s="38">
        <f t="shared" si="32"/>
        <v>-0.46999326000879182</v>
      </c>
      <c r="BI64" s="38">
        <f t="shared" si="33"/>
        <v>-0.55839463884413432</v>
      </c>
      <c r="BJ64" s="38">
        <f t="shared" si="34"/>
        <v>-1.3381169644189517</v>
      </c>
      <c r="BK64" s="38">
        <f t="shared" si="35"/>
        <v>-1.0475064329322687</v>
      </c>
      <c r="BL64" s="38">
        <f t="shared" si="36"/>
        <v>0.82601934366649044</v>
      </c>
      <c r="BM64" s="38">
        <f t="shared" si="37"/>
        <v>0.39786623382122027</v>
      </c>
      <c r="BN64" s="38">
        <f t="shared" si="38"/>
        <v>0.86856709659547937</v>
      </c>
    </row>
    <row r="65" spans="2:66">
      <c r="B65" s="2">
        <v>64</v>
      </c>
      <c r="C65" s="3">
        <v>10</v>
      </c>
      <c r="D65" s="33" t="s">
        <v>21</v>
      </c>
      <c r="E65" s="34" t="s">
        <v>22</v>
      </c>
      <c r="F65" s="3">
        <v>52</v>
      </c>
      <c r="G65" s="3">
        <v>15</v>
      </c>
      <c r="H65" s="3">
        <v>5</v>
      </c>
      <c r="I65" s="3">
        <v>5</v>
      </c>
      <c r="J65" s="3">
        <v>10</v>
      </c>
      <c r="K65" s="3">
        <v>10</v>
      </c>
      <c r="L65" s="3">
        <v>15</v>
      </c>
      <c r="M65" s="3">
        <v>15</v>
      </c>
      <c r="N65" s="3">
        <v>5</v>
      </c>
      <c r="O65" s="3">
        <v>15</v>
      </c>
      <c r="P65" s="3">
        <v>5</v>
      </c>
      <c r="Q65" s="3">
        <v>10</v>
      </c>
      <c r="R65" s="3">
        <v>8.3332999999999995</v>
      </c>
      <c r="S65" s="3">
        <v>10</v>
      </c>
      <c r="T65" s="3">
        <v>10</v>
      </c>
      <c r="V65" s="38">
        <v>5</v>
      </c>
      <c r="W65" s="38">
        <v>2</v>
      </c>
      <c r="X65" s="38">
        <v>3.5</v>
      </c>
      <c r="Y65" s="38">
        <v>-4</v>
      </c>
      <c r="Z65" s="38">
        <v>-6</v>
      </c>
      <c r="AA65" s="38">
        <v>-5</v>
      </c>
      <c r="AB65" s="38">
        <v>9</v>
      </c>
      <c r="AC65" s="38">
        <v>8</v>
      </c>
      <c r="AD65" s="38">
        <v>8.5</v>
      </c>
      <c r="AF65">
        <f t="shared" si="18"/>
        <v>-3</v>
      </c>
      <c r="AG65">
        <f t="shared" si="19"/>
        <v>-2</v>
      </c>
      <c r="AH65">
        <f t="shared" si="20"/>
        <v>-1</v>
      </c>
      <c r="AJ65" s="2">
        <v>738</v>
      </c>
      <c r="AL65" s="38">
        <v>2.5785</v>
      </c>
      <c r="AM65" s="38">
        <v>1.72807</v>
      </c>
      <c r="AN65" s="38">
        <v>2.1532800000000001</v>
      </c>
      <c r="AO65" s="38">
        <v>-3.4269099999999999</v>
      </c>
      <c r="AP65" s="38">
        <v>-4.9190800000000001</v>
      </c>
      <c r="AQ65" s="38">
        <v>-4.173</v>
      </c>
      <c r="AR65" s="38">
        <v>6.0054100000000004</v>
      </c>
      <c r="AS65" s="38">
        <v>6.6471499999999999</v>
      </c>
      <c r="AT65" s="38">
        <v>6.3262799999999997</v>
      </c>
      <c r="AU65" s="38"/>
      <c r="AV65" s="38">
        <f t="shared" si="21"/>
        <v>2.4215</v>
      </c>
      <c r="AW65" s="38">
        <f t="shared" si="22"/>
        <v>0.27193000000000001</v>
      </c>
      <c r="AX65" s="38">
        <f t="shared" si="23"/>
        <v>1.3467199999999999</v>
      </c>
      <c r="AY65" s="38">
        <f t="shared" si="24"/>
        <v>-0.5730900000000001</v>
      </c>
      <c r="AZ65" s="38">
        <f t="shared" si="25"/>
        <v>-1.0809199999999999</v>
      </c>
      <c r="BA65" s="38">
        <f t="shared" si="26"/>
        <v>-0.82699999999999996</v>
      </c>
      <c r="BB65" s="38">
        <f t="shared" si="27"/>
        <v>2.9945899999999996</v>
      </c>
      <c r="BC65" s="38">
        <f t="shared" si="28"/>
        <v>1.3528500000000001</v>
      </c>
      <c r="BD65" s="38">
        <f t="shared" si="29"/>
        <v>2.1737200000000003</v>
      </c>
      <c r="BF65" s="38">
        <f t="shared" si="30"/>
        <v>1.3687194550103123</v>
      </c>
      <c r="BG65" s="38">
        <f t="shared" si="31"/>
        <v>0.14671139585592929</v>
      </c>
      <c r="BH65" s="38">
        <f t="shared" si="32"/>
        <v>0.99373461098225901</v>
      </c>
      <c r="BI65" s="38">
        <f t="shared" si="33"/>
        <v>-0.16498272046399109</v>
      </c>
      <c r="BJ65" s="38">
        <f t="shared" si="34"/>
        <v>-0.44425798866615868</v>
      </c>
      <c r="BK65" s="38">
        <f t="shared" si="35"/>
        <v>-0.33348134319650236</v>
      </c>
      <c r="BL65" s="38">
        <f t="shared" si="36"/>
        <v>0.88004598998496331</v>
      </c>
      <c r="BM65" s="38">
        <f t="shared" si="37"/>
        <v>0.48456804114642554</v>
      </c>
      <c r="BN65" s="38">
        <f t="shared" si="38"/>
        <v>0.96289808045386538</v>
      </c>
    </row>
    <row r="66" spans="2:66">
      <c r="B66" s="2">
        <v>65</v>
      </c>
      <c r="C66" s="3">
        <v>15</v>
      </c>
      <c r="D66" s="33" t="s">
        <v>21</v>
      </c>
      <c r="E66" s="34" t="s">
        <v>22</v>
      </c>
      <c r="F66" s="3">
        <v>57</v>
      </c>
      <c r="G66" s="3">
        <v>20</v>
      </c>
      <c r="H66" s="3">
        <v>10</v>
      </c>
      <c r="I66" s="3">
        <v>20</v>
      </c>
      <c r="J66" s="3">
        <v>45</v>
      </c>
      <c r="K66" s="3">
        <v>20</v>
      </c>
      <c r="L66" s="3">
        <v>15</v>
      </c>
      <c r="M66" s="3">
        <v>10</v>
      </c>
      <c r="N66" s="3">
        <v>15</v>
      </c>
      <c r="O66" s="3">
        <v>30</v>
      </c>
      <c r="P66" s="3">
        <v>25</v>
      </c>
      <c r="Q66" s="3">
        <v>15</v>
      </c>
      <c r="R66" s="3">
        <v>25.833300000000001</v>
      </c>
      <c r="S66" s="3">
        <v>5</v>
      </c>
      <c r="T66" s="3">
        <v>15</v>
      </c>
      <c r="V66" s="38">
        <v>4</v>
      </c>
      <c r="W66" s="38">
        <v>1</v>
      </c>
      <c r="X66" s="38">
        <v>2.5</v>
      </c>
      <c r="Y66" s="38">
        <v>-3</v>
      </c>
      <c r="Z66" s="38">
        <v>-7</v>
      </c>
      <c r="AA66" s="38">
        <v>-5</v>
      </c>
      <c r="AB66" s="38">
        <v>7</v>
      </c>
      <c r="AC66" s="38">
        <v>8</v>
      </c>
      <c r="AD66" s="38">
        <v>7.5</v>
      </c>
      <c r="AF66">
        <f t="shared" si="18"/>
        <v>-3</v>
      </c>
      <c r="AG66">
        <f t="shared" si="19"/>
        <v>-4</v>
      </c>
      <c r="AH66">
        <f t="shared" si="20"/>
        <v>1</v>
      </c>
      <c r="AJ66" s="2">
        <v>650</v>
      </c>
      <c r="AL66" s="38">
        <v>2.6588599999999998</v>
      </c>
      <c r="AM66" s="38">
        <v>1.88317</v>
      </c>
      <c r="AN66" s="38">
        <v>2.27101</v>
      </c>
      <c r="AO66" s="38">
        <v>-2.2564799999999998</v>
      </c>
      <c r="AP66" s="38">
        <v>-3.8425199999999999</v>
      </c>
      <c r="AQ66" s="38">
        <v>-3.0495000000000001</v>
      </c>
      <c r="AR66" s="38">
        <v>4.9153399999999996</v>
      </c>
      <c r="AS66" s="38">
        <v>5.7256900000000002</v>
      </c>
      <c r="AT66" s="38">
        <v>5.3205099999999996</v>
      </c>
      <c r="AU66" s="38"/>
      <c r="AV66" s="38">
        <f t="shared" ref="AV66:AV83" si="39">V66-AL66</f>
        <v>1.3411400000000002</v>
      </c>
      <c r="AW66" s="38">
        <f t="shared" ref="AW66:AW83" si="40">W66-AM66</f>
        <v>-0.88317000000000001</v>
      </c>
      <c r="AX66" s="38">
        <f t="shared" ref="AX66:AX83" si="41">X66-AN66</f>
        <v>0.22899000000000003</v>
      </c>
      <c r="AY66" s="38">
        <f t="shared" ref="AY66:AY83" si="42">Y66-AO66</f>
        <v>-0.74352000000000018</v>
      </c>
      <c r="AZ66" s="38">
        <f t="shared" ref="AZ66:AZ83" si="43">Z66-AP66</f>
        <v>-3.1574800000000001</v>
      </c>
      <c r="BA66" s="38">
        <f t="shared" ref="BA66:BA83" si="44">AA66-AQ66</f>
        <v>-1.9504999999999999</v>
      </c>
      <c r="BB66" s="38">
        <f t="shared" ref="BB66:BB83" si="45">AB66-AR66</f>
        <v>2.0846600000000004</v>
      </c>
      <c r="BC66" s="38">
        <f t="shared" ref="BC66:BC83" si="46">AC66-AS66</f>
        <v>2.2743099999999998</v>
      </c>
      <c r="BD66" s="38">
        <f t="shared" ref="BD66:BD83" si="47">AD66-AT66</f>
        <v>2.1794900000000004</v>
      </c>
      <c r="BF66" s="38">
        <f t="shared" ref="BF66:BF83" si="48">AV66/AV$85</f>
        <v>0.75806087544601719</v>
      </c>
      <c r="BG66" s="38">
        <f t="shared" ref="BG66:BG83" si="49">AW66/AW$85</f>
        <v>-0.47648697634715209</v>
      </c>
      <c r="BH66" s="38">
        <f t="shared" ref="BH66:BH83" si="50">AX66/AX$85</f>
        <v>0.16897000755081051</v>
      </c>
      <c r="BI66" s="38">
        <f t="shared" ref="BI66:BI83" si="51">AY66/AY$85</f>
        <v>-0.21404657613880312</v>
      </c>
      <c r="BJ66" s="38">
        <f t="shared" ref="BJ66:BJ83" si="52">AZ66/AZ$85</f>
        <v>-1.2977238963601589</v>
      </c>
      <c r="BK66" s="38">
        <f t="shared" ref="BK66:BK83" si="53">BA66/BA$85</f>
        <v>-0.78652401439513642</v>
      </c>
      <c r="BL66" s="38">
        <f t="shared" ref="BL66:BL83" si="54">BB66/BB$85</f>
        <v>0.61263701324122966</v>
      </c>
      <c r="BM66" s="38">
        <f t="shared" ref="BM66:BM83" si="55">BC66/BC$85</f>
        <v>0.81461946384279627</v>
      </c>
      <c r="BN66" s="38">
        <f t="shared" ref="BN66:BN83" si="56">BD66/BD$85</f>
        <v>0.96545403150745956</v>
      </c>
    </row>
    <row r="67" spans="2:66">
      <c r="B67" s="2">
        <v>66</v>
      </c>
      <c r="C67" s="3">
        <v>20</v>
      </c>
      <c r="D67" s="33" t="s">
        <v>21</v>
      </c>
      <c r="E67" s="34" t="s">
        <v>22</v>
      </c>
      <c r="F67" s="3">
        <v>62</v>
      </c>
      <c r="G67" s="3">
        <v>20</v>
      </c>
      <c r="H67" s="3">
        <v>20</v>
      </c>
      <c r="I67" s="3">
        <v>10</v>
      </c>
      <c r="J67" s="3">
        <v>20</v>
      </c>
      <c r="K67" s="3">
        <v>30</v>
      </c>
      <c r="L67" s="3">
        <v>20</v>
      </c>
      <c r="M67" s="3">
        <v>25</v>
      </c>
      <c r="N67" s="3">
        <v>25</v>
      </c>
      <c r="O67" s="3">
        <v>40</v>
      </c>
      <c r="P67" s="3">
        <v>35</v>
      </c>
      <c r="Q67" s="3">
        <v>20</v>
      </c>
      <c r="R67" s="3">
        <v>26.666699999999999</v>
      </c>
      <c r="S67" s="3">
        <v>15</v>
      </c>
      <c r="T67" s="3">
        <v>20</v>
      </c>
      <c r="V67" s="38">
        <v>1</v>
      </c>
      <c r="W67" s="38">
        <v>3</v>
      </c>
      <c r="X67" s="38">
        <v>2</v>
      </c>
      <c r="Y67" s="38">
        <v>-6</v>
      </c>
      <c r="Z67" s="38">
        <v>-3</v>
      </c>
      <c r="AA67" s="38">
        <v>-4.5</v>
      </c>
      <c r="AB67" s="38">
        <v>7</v>
      </c>
      <c r="AC67" s="38">
        <v>6</v>
      </c>
      <c r="AD67" s="38">
        <v>6.5</v>
      </c>
      <c r="AF67">
        <f t="shared" ref="AF67:AF83" si="57">W67-V67</f>
        <v>2</v>
      </c>
      <c r="AG67">
        <f t="shared" ref="AG67:AG83" si="58">Z67-Y67</f>
        <v>3</v>
      </c>
      <c r="AH67">
        <f t="shared" ref="AH67:AH83" si="59">AC67-AB67</f>
        <v>-1</v>
      </c>
      <c r="AJ67" s="2">
        <v>540</v>
      </c>
      <c r="AL67" s="38">
        <v>2.7392099999999999</v>
      </c>
      <c r="AM67" s="38">
        <v>2.0382699999999998</v>
      </c>
      <c r="AN67" s="38">
        <v>2.3887399999999999</v>
      </c>
      <c r="AO67" s="38">
        <v>-1.08605</v>
      </c>
      <c r="AP67" s="38">
        <v>-2.7659600000000002</v>
      </c>
      <c r="AQ67" s="38">
        <v>-1.9259999999999999</v>
      </c>
      <c r="AR67" s="38">
        <v>3.8252600000000001</v>
      </c>
      <c r="AS67" s="38">
        <v>4.8042299999999996</v>
      </c>
      <c r="AT67" s="38">
        <v>4.3147399999999996</v>
      </c>
      <c r="AU67" s="38"/>
      <c r="AV67" s="38">
        <f t="shared" si="39"/>
        <v>-1.7392099999999999</v>
      </c>
      <c r="AW67" s="38">
        <f t="shared" si="40"/>
        <v>0.9617300000000002</v>
      </c>
      <c r="AX67" s="38">
        <f t="shared" si="41"/>
        <v>-0.38873999999999986</v>
      </c>
      <c r="AY67" s="38">
        <f t="shared" si="42"/>
        <v>-4.9139499999999998</v>
      </c>
      <c r="AZ67" s="38">
        <f t="shared" si="43"/>
        <v>-0.2340399999999998</v>
      </c>
      <c r="BA67" s="38">
        <f t="shared" si="44"/>
        <v>-2.5739999999999998</v>
      </c>
      <c r="BB67" s="38">
        <f t="shared" si="45"/>
        <v>3.1747399999999999</v>
      </c>
      <c r="BC67" s="38">
        <f t="shared" si="46"/>
        <v>1.1957700000000004</v>
      </c>
      <c r="BD67" s="38">
        <f t="shared" si="47"/>
        <v>2.1852600000000004</v>
      </c>
      <c r="BF67" s="38">
        <f t="shared" si="48"/>
        <v>-0.98306444903922574</v>
      </c>
      <c r="BG67" s="38">
        <f t="shared" si="49"/>
        <v>0.51887158730747951</v>
      </c>
      <c r="BH67" s="38">
        <f t="shared" si="50"/>
        <v>-0.28684833719944997</v>
      </c>
      <c r="BI67" s="38">
        <f t="shared" si="51"/>
        <v>-1.4146413987751121</v>
      </c>
      <c r="BJ67" s="38">
        <f t="shared" si="52"/>
        <v>-9.6190411563693609E-2</v>
      </c>
      <c r="BK67" s="38">
        <f t="shared" si="53"/>
        <v>-1.0379455591146276</v>
      </c>
      <c r="BL67" s="38">
        <f t="shared" si="54"/>
        <v>0.932988224179224</v>
      </c>
      <c r="BM67" s="38">
        <f t="shared" si="55"/>
        <v>0.42830463581451117</v>
      </c>
      <c r="BN67" s="38">
        <f t="shared" si="56"/>
        <v>0.96800998256105386</v>
      </c>
    </row>
    <row r="68" spans="2:66">
      <c r="B68" s="2">
        <v>67</v>
      </c>
      <c r="C68" s="3">
        <v>10.833299999999999</v>
      </c>
      <c r="D68" s="33" t="s">
        <v>21</v>
      </c>
      <c r="E68" s="34" t="s">
        <v>22</v>
      </c>
      <c r="F68" s="3">
        <v>46</v>
      </c>
      <c r="G68" s="3">
        <v>5</v>
      </c>
      <c r="H68" s="3">
        <v>10</v>
      </c>
      <c r="I68" s="3">
        <v>20</v>
      </c>
      <c r="J68" s="3">
        <v>5</v>
      </c>
      <c r="K68" s="3">
        <v>5</v>
      </c>
      <c r="L68" s="3">
        <v>5</v>
      </c>
      <c r="M68" s="3">
        <v>10</v>
      </c>
      <c r="N68" s="3">
        <v>15</v>
      </c>
      <c r="O68" s="3">
        <v>15</v>
      </c>
      <c r="P68" s="3">
        <v>5</v>
      </c>
      <c r="Q68" s="3">
        <v>10.833299999999999</v>
      </c>
      <c r="R68" s="3">
        <v>10.833299999999999</v>
      </c>
      <c r="S68" s="3">
        <v>5</v>
      </c>
      <c r="T68" s="3">
        <v>10</v>
      </c>
      <c r="V68" s="38">
        <v>0</v>
      </c>
      <c r="W68" s="38">
        <v>0</v>
      </c>
      <c r="X68" s="38">
        <v>0</v>
      </c>
      <c r="Y68" s="38">
        <v>-7</v>
      </c>
      <c r="Z68" s="38">
        <v>-10</v>
      </c>
      <c r="AA68" s="38">
        <v>-8.5</v>
      </c>
      <c r="AB68" s="38">
        <v>7</v>
      </c>
      <c r="AC68" s="38">
        <v>10</v>
      </c>
      <c r="AD68" s="38">
        <v>8.5</v>
      </c>
      <c r="AF68">
        <f t="shared" si="57"/>
        <v>0</v>
      </c>
      <c r="AG68">
        <f t="shared" si="58"/>
        <v>-3</v>
      </c>
      <c r="AH68">
        <f t="shared" si="59"/>
        <v>3</v>
      </c>
      <c r="AJ68" s="2">
        <v>756</v>
      </c>
      <c r="AL68" s="38">
        <v>2.3473099999999998</v>
      </c>
      <c r="AM68" s="38">
        <v>1.54914</v>
      </c>
      <c r="AN68" s="38">
        <v>1.9482299999999999</v>
      </c>
      <c r="AO68" s="38">
        <v>-3.62602</v>
      </c>
      <c r="AP68" s="38">
        <v>-5.0349899999999996</v>
      </c>
      <c r="AQ68" s="38">
        <v>-4.3305100000000003</v>
      </c>
      <c r="AR68" s="38">
        <v>5.9733200000000002</v>
      </c>
      <c r="AS68" s="38">
        <v>6.5841399999999997</v>
      </c>
      <c r="AT68" s="38">
        <v>6.2787300000000004</v>
      </c>
      <c r="AU68" s="38"/>
      <c r="AV68" s="38">
        <f t="shared" si="39"/>
        <v>-2.3473099999999998</v>
      </c>
      <c r="AW68" s="38">
        <f t="shared" si="40"/>
        <v>-1.54914</v>
      </c>
      <c r="AX68" s="38">
        <f t="shared" si="41"/>
        <v>-1.9482299999999999</v>
      </c>
      <c r="AY68" s="38">
        <f t="shared" si="42"/>
        <v>-3.37398</v>
      </c>
      <c r="AZ68" s="38">
        <f t="shared" si="43"/>
        <v>-4.9650100000000004</v>
      </c>
      <c r="BA68" s="38">
        <f t="shared" si="44"/>
        <v>-4.1694899999999997</v>
      </c>
      <c r="BB68" s="38">
        <f t="shared" si="45"/>
        <v>1.0266799999999998</v>
      </c>
      <c r="BC68" s="38">
        <f t="shared" si="46"/>
        <v>3.4158600000000003</v>
      </c>
      <c r="BD68" s="38">
        <f t="shared" si="47"/>
        <v>2.2212699999999996</v>
      </c>
      <c r="BF68" s="38">
        <f t="shared" si="48"/>
        <v>-1.3267845814331019</v>
      </c>
      <c r="BG68" s="38">
        <f t="shared" si="49"/>
        <v>-0.83579043053820579</v>
      </c>
      <c r="BH68" s="38">
        <f t="shared" si="50"/>
        <v>-1.4375843391009018</v>
      </c>
      <c r="BI68" s="38">
        <f t="shared" si="51"/>
        <v>-0.9713106129771879</v>
      </c>
      <c r="BJ68" s="38">
        <f t="shared" si="52"/>
        <v>-2.0406185067418172</v>
      </c>
      <c r="BK68" s="38">
        <f t="shared" si="53"/>
        <v>-1.6813145412870432</v>
      </c>
      <c r="BL68" s="38">
        <f t="shared" si="54"/>
        <v>0.30171930614800757</v>
      </c>
      <c r="BM68" s="38">
        <f t="shared" si="55"/>
        <v>1.2235034106001621</v>
      </c>
      <c r="BN68" s="38">
        <f t="shared" si="56"/>
        <v>0.98396142059223679</v>
      </c>
    </row>
    <row r="69" spans="2:66">
      <c r="B69" s="2">
        <v>68</v>
      </c>
      <c r="C69" s="3">
        <v>29.166699999999999</v>
      </c>
      <c r="D69" s="33" t="s">
        <v>24</v>
      </c>
      <c r="E69" s="34" t="s">
        <v>23</v>
      </c>
      <c r="F69" s="3">
        <v>61</v>
      </c>
      <c r="G69" s="3">
        <v>25</v>
      </c>
      <c r="H69" s="3">
        <v>20</v>
      </c>
      <c r="I69" s="3">
        <v>40</v>
      </c>
      <c r="J69" s="3">
        <v>50</v>
      </c>
      <c r="K69" s="3">
        <v>55</v>
      </c>
      <c r="L69" s="3">
        <v>25</v>
      </c>
      <c r="M69" s="3">
        <v>25</v>
      </c>
      <c r="N69" s="3">
        <v>40</v>
      </c>
      <c r="O69" s="3">
        <v>50</v>
      </c>
      <c r="P69" s="3">
        <v>60</v>
      </c>
      <c r="Q69" s="3">
        <v>29.166699999999999</v>
      </c>
      <c r="R69" s="3">
        <v>49.166699999999999</v>
      </c>
      <c r="S69" s="3">
        <v>5</v>
      </c>
      <c r="T69" s="3">
        <v>5</v>
      </c>
      <c r="V69" s="38">
        <v>4</v>
      </c>
      <c r="W69" s="38">
        <v>1</v>
      </c>
      <c r="X69" s="38">
        <v>2.5</v>
      </c>
      <c r="Y69" s="38">
        <v>-4</v>
      </c>
      <c r="Z69" s="38">
        <v>-1</v>
      </c>
      <c r="AA69" s="38">
        <v>-2.5</v>
      </c>
      <c r="AB69" s="38">
        <v>8</v>
      </c>
      <c r="AC69" s="38">
        <v>2</v>
      </c>
      <c r="AD69" s="38">
        <v>5</v>
      </c>
      <c r="AF69">
        <f t="shared" si="57"/>
        <v>-3</v>
      </c>
      <c r="AG69">
        <f t="shared" si="58"/>
        <v>3</v>
      </c>
      <c r="AH69">
        <f t="shared" si="59"/>
        <v>-6</v>
      </c>
      <c r="AJ69" s="2">
        <v>7</v>
      </c>
      <c r="AL69" s="38">
        <v>2.52264</v>
      </c>
      <c r="AM69" s="38">
        <v>2.01796</v>
      </c>
      <c r="AN69" s="38">
        <v>2.2703000000000002</v>
      </c>
      <c r="AO69" s="38">
        <v>0.47328999999999999</v>
      </c>
      <c r="AP69" s="38">
        <v>-1.23166</v>
      </c>
      <c r="AQ69" s="38">
        <v>-0.37918000000000002</v>
      </c>
      <c r="AR69" s="38">
        <v>2.04935</v>
      </c>
      <c r="AS69" s="38">
        <v>3.2496100000000001</v>
      </c>
      <c r="AT69" s="38">
        <v>2.6494800000000001</v>
      </c>
      <c r="AU69" s="38"/>
      <c r="AV69" s="38">
        <f t="shared" si="39"/>
        <v>1.47736</v>
      </c>
      <c r="AW69" s="38">
        <f t="shared" si="40"/>
        <v>-1.01796</v>
      </c>
      <c r="AX69" s="38">
        <f t="shared" si="41"/>
        <v>0.22969999999999979</v>
      </c>
      <c r="AY69" s="38">
        <f t="shared" si="42"/>
        <v>-4.4732900000000004</v>
      </c>
      <c r="AZ69" s="38">
        <f t="shared" si="43"/>
        <v>0.23165999999999998</v>
      </c>
      <c r="BA69" s="38">
        <f t="shared" si="44"/>
        <v>-2.1208200000000001</v>
      </c>
      <c r="BB69" s="38">
        <f t="shared" si="45"/>
        <v>5.9506499999999996</v>
      </c>
      <c r="BC69" s="38">
        <f t="shared" si="46"/>
        <v>-1.2496100000000001</v>
      </c>
      <c r="BD69" s="38">
        <f t="shared" si="47"/>
        <v>2.3505199999999999</v>
      </c>
      <c r="BF69" s="38">
        <f t="shared" si="48"/>
        <v>0.83505735042495766</v>
      </c>
      <c r="BG69" s="38">
        <f t="shared" si="49"/>
        <v>-0.54920873947523907</v>
      </c>
      <c r="BH69" s="38">
        <f t="shared" si="50"/>
        <v>0.16949391123813762</v>
      </c>
      <c r="BI69" s="38">
        <f t="shared" si="51"/>
        <v>-1.2877829897997988</v>
      </c>
      <c r="BJ69" s="38">
        <f t="shared" si="52"/>
        <v>9.5212231852868229E-2</v>
      </c>
      <c r="BK69" s="38">
        <f t="shared" si="53"/>
        <v>-0.85520423491899178</v>
      </c>
      <c r="BL69" s="38">
        <f t="shared" si="54"/>
        <v>1.7487688365699552</v>
      </c>
      <c r="BM69" s="38">
        <f t="shared" si="55"/>
        <v>-0.44758921528401879</v>
      </c>
      <c r="BN69" s="38">
        <f t="shared" si="56"/>
        <v>1.0412156101376531</v>
      </c>
    </row>
    <row r="70" spans="2:66">
      <c r="B70" s="2">
        <v>69</v>
      </c>
      <c r="C70" s="3">
        <v>5</v>
      </c>
      <c r="D70" s="33" t="s">
        <v>24</v>
      </c>
      <c r="E70" s="34" t="s">
        <v>22</v>
      </c>
      <c r="F70" s="3">
        <v>31</v>
      </c>
      <c r="G70" s="3">
        <v>5</v>
      </c>
      <c r="H70" s="3">
        <v>5</v>
      </c>
      <c r="I70" s="3">
        <v>10</v>
      </c>
      <c r="J70" s="3">
        <v>15</v>
      </c>
      <c r="K70" s="3">
        <v>5</v>
      </c>
      <c r="L70" s="3">
        <v>5</v>
      </c>
      <c r="M70" s="3">
        <v>0</v>
      </c>
      <c r="N70" s="3">
        <v>5</v>
      </c>
      <c r="O70" s="3">
        <v>15</v>
      </c>
      <c r="P70" s="3">
        <v>5</v>
      </c>
      <c r="Q70" s="3">
        <v>5</v>
      </c>
      <c r="R70" s="3">
        <v>9.1667000000000005</v>
      </c>
      <c r="S70" s="3">
        <v>5</v>
      </c>
      <c r="T70" s="3">
        <v>5</v>
      </c>
      <c r="V70" s="38">
        <v>4</v>
      </c>
      <c r="W70" s="38">
        <v>2</v>
      </c>
      <c r="X70" s="38">
        <v>3</v>
      </c>
      <c r="Y70" s="38">
        <v>-6</v>
      </c>
      <c r="Z70" s="38">
        <v>-8</v>
      </c>
      <c r="AA70" s="38">
        <v>-7</v>
      </c>
      <c r="AB70" s="38">
        <v>10</v>
      </c>
      <c r="AC70" s="38">
        <v>10</v>
      </c>
      <c r="AD70" s="38">
        <v>10</v>
      </c>
      <c r="AF70">
        <f t="shared" si="57"/>
        <v>-2</v>
      </c>
      <c r="AG70">
        <f t="shared" si="58"/>
        <v>-2</v>
      </c>
      <c r="AH70">
        <f t="shared" si="59"/>
        <v>0</v>
      </c>
      <c r="AJ70" s="2">
        <v>0</v>
      </c>
      <c r="AL70" s="38">
        <v>1.9254500000000001</v>
      </c>
      <c r="AM70" s="38">
        <v>1.0934999999999999</v>
      </c>
      <c r="AN70" s="38">
        <v>1.5094799999999999</v>
      </c>
      <c r="AO70" s="38">
        <v>-5.5202799999999996</v>
      </c>
      <c r="AP70" s="38">
        <v>-6.6871499999999999</v>
      </c>
      <c r="AQ70" s="38">
        <v>-6.10372</v>
      </c>
      <c r="AR70" s="38">
        <v>7.4457399999999998</v>
      </c>
      <c r="AS70" s="38">
        <v>7.7806499999999996</v>
      </c>
      <c r="AT70" s="38">
        <v>7.6131900000000003</v>
      </c>
      <c r="AU70" s="38"/>
      <c r="AV70" s="38">
        <f t="shared" si="39"/>
        <v>2.0745499999999999</v>
      </c>
      <c r="AW70" s="38">
        <f t="shared" si="40"/>
        <v>0.90650000000000008</v>
      </c>
      <c r="AX70" s="38">
        <f t="shared" si="41"/>
        <v>1.4905200000000001</v>
      </c>
      <c r="AY70" s="38">
        <f t="shared" si="42"/>
        <v>-0.47972000000000037</v>
      </c>
      <c r="AZ70" s="38">
        <f t="shared" si="43"/>
        <v>-1.3128500000000001</v>
      </c>
      <c r="BA70" s="38">
        <f t="shared" si="44"/>
        <v>-0.89627999999999997</v>
      </c>
      <c r="BB70" s="38">
        <f t="shared" si="45"/>
        <v>2.5542600000000002</v>
      </c>
      <c r="BC70" s="38">
        <f t="shared" si="46"/>
        <v>2.2193500000000004</v>
      </c>
      <c r="BD70" s="38">
        <f t="shared" si="47"/>
        <v>2.3868099999999997</v>
      </c>
      <c r="BF70" s="38">
        <f t="shared" si="48"/>
        <v>1.1726107558916554</v>
      </c>
      <c r="BG70" s="38">
        <f t="shared" si="49"/>
        <v>0.48907395411833893</v>
      </c>
      <c r="BH70" s="38">
        <f t="shared" si="50"/>
        <v>1.0998435549789687</v>
      </c>
      <c r="BI70" s="38">
        <f t="shared" si="51"/>
        <v>-0.13810310886769245</v>
      </c>
      <c r="BJ70" s="38">
        <f t="shared" si="52"/>
        <v>-0.53958119048622144</v>
      </c>
      <c r="BK70" s="38">
        <f t="shared" si="53"/>
        <v>-0.36141796648145241</v>
      </c>
      <c r="BL70" s="38">
        <f t="shared" si="54"/>
        <v>0.75064241528188924</v>
      </c>
      <c r="BM70" s="38">
        <f t="shared" si="55"/>
        <v>0.79493371927288292</v>
      </c>
      <c r="BN70" s="38">
        <f t="shared" si="56"/>
        <v>1.0572910804556657</v>
      </c>
    </row>
    <row r="71" spans="2:66">
      <c r="B71" s="2">
        <v>70</v>
      </c>
      <c r="C71" s="3">
        <v>20.833300000000001</v>
      </c>
      <c r="D71" s="33" t="s">
        <v>21</v>
      </c>
      <c r="E71" s="34" t="s">
        <v>22</v>
      </c>
      <c r="F71" s="3">
        <v>65</v>
      </c>
      <c r="G71" s="3">
        <v>15</v>
      </c>
      <c r="H71" s="3">
        <v>15</v>
      </c>
      <c r="I71" s="3">
        <v>20</v>
      </c>
      <c r="J71" s="3">
        <v>30</v>
      </c>
      <c r="K71" s="3">
        <v>60</v>
      </c>
      <c r="L71" s="3">
        <v>20</v>
      </c>
      <c r="M71" s="3">
        <v>25</v>
      </c>
      <c r="N71" s="3">
        <v>30</v>
      </c>
      <c r="O71" s="3">
        <v>50</v>
      </c>
      <c r="P71" s="3">
        <v>65</v>
      </c>
      <c r="Q71" s="3">
        <v>20.833300000000001</v>
      </c>
      <c r="R71" s="3">
        <v>42.5</v>
      </c>
      <c r="S71" s="3">
        <v>10</v>
      </c>
      <c r="T71" s="3">
        <v>20</v>
      </c>
      <c r="V71" s="38">
        <v>3</v>
      </c>
      <c r="W71" s="38">
        <v>4</v>
      </c>
      <c r="X71" s="38">
        <v>3.5</v>
      </c>
      <c r="Y71" s="38">
        <v>-3</v>
      </c>
      <c r="Z71" s="38">
        <v>-3</v>
      </c>
      <c r="AA71" s="38">
        <v>-3</v>
      </c>
      <c r="AB71" s="38">
        <v>6</v>
      </c>
      <c r="AC71" s="38">
        <v>7</v>
      </c>
      <c r="AD71" s="38">
        <v>6.5</v>
      </c>
      <c r="AF71">
        <f t="shared" si="57"/>
        <v>1</v>
      </c>
      <c r="AG71">
        <f t="shared" si="58"/>
        <v>0</v>
      </c>
      <c r="AH71">
        <f t="shared" si="59"/>
        <v>1</v>
      </c>
      <c r="AJ71" s="2">
        <v>252</v>
      </c>
      <c r="AL71" s="38">
        <v>2.8301599999999998</v>
      </c>
      <c r="AM71" s="38">
        <v>2.1290499999999999</v>
      </c>
      <c r="AN71" s="38">
        <v>2.4796</v>
      </c>
      <c r="AO71" s="38">
        <v>-0.76600000000000001</v>
      </c>
      <c r="AP71" s="38">
        <v>-2.4929000000000001</v>
      </c>
      <c r="AQ71" s="38">
        <v>-1.6294500000000001</v>
      </c>
      <c r="AR71" s="38">
        <v>3.5961599999999998</v>
      </c>
      <c r="AS71" s="38">
        <v>4.6219400000000004</v>
      </c>
      <c r="AT71" s="38">
        <v>4.1090499999999999</v>
      </c>
      <c r="AU71" s="38"/>
      <c r="AV71" s="38">
        <f t="shared" si="39"/>
        <v>0.16984000000000021</v>
      </c>
      <c r="AW71" s="38">
        <f t="shared" si="40"/>
        <v>1.8709500000000001</v>
      </c>
      <c r="AX71" s="38">
        <f t="shared" si="41"/>
        <v>1.0204</v>
      </c>
      <c r="AY71" s="38">
        <f t="shared" si="42"/>
        <v>-2.234</v>
      </c>
      <c r="AZ71" s="38">
        <f t="shared" si="43"/>
        <v>-0.50709999999999988</v>
      </c>
      <c r="BA71" s="38">
        <f t="shared" si="44"/>
        <v>-1.3705499999999999</v>
      </c>
      <c r="BB71" s="38">
        <f t="shared" si="45"/>
        <v>2.4038400000000002</v>
      </c>
      <c r="BC71" s="38">
        <f t="shared" si="46"/>
        <v>2.3780599999999996</v>
      </c>
      <c r="BD71" s="38">
        <f t="shared" si="47"/>
        <v>2.3909500000000001</v>
      </c>
      <c r="BF71" s="38">
        <f t="shared" si="48"/>
        <v>9.5999715977266878E-2</v>
      </c>
      <c r="BG71" s="38">
        <f t="shared" si="49"/>
        <v>1.0094130330476627</v>
      </c>
      <c r="BH71" s="38">
        <f t="shared" si="50"/>
        <v>0.7529455247165685</v>
      </c>
      <c r="BI71" s="38">
        <f t="shared" si="51"/>
        <v>-0.64313004504799609</v>
      </c>
      <c r="BJ71" s="38">
        <f t="shared" si="52"/>
        <v>-0.20841803838638293</v>
      </c>
      <c r="BK71" s="38">
        <f t="shared" si="53"/>
        <v>-0.55266366979197867</v>
      </c>
      <c r="BL71" s="38">
        <f t="shared" si="54"/>
        <v>0.70643719259245985</v>
      </c>
      <c r="BM71" s="38">
        <f t="shared" si="55"/>
        <v>0.85178096309913776</v>
      </c>
      <c r="BN71" s="38">
        <f t="shared" si="56"/>
        <v>1.0591249864109311</v>
      </c>
    </row>
    <row r="72" spans="2:66">
      <c r="B72" s="2">
        <v>71</v>
      </c>
      <c r="C72" s="3">
        <v>13.333299999999999</v>
      </c>
      <c r="D72" s="33" t="s">
        <v>24</v>
      </c>
      <c r="E72" s="34" t="s">
        <v>22</v>
      </c>
      <c r="F72" s="3">
        <v>64</v>
      </c>
      <c r="G72" s="3">
        <v>15</v>
      </c>
      <c r="H72" s="3">
        <v>20</v>
      </c>
      <c r="I72" s="3">
        <v>10</v>
      </c>
      <c r="J72" s="3">
        <v>15</v>
      </c>
      <c r="K72" s="3">
        <v>20</v>
      </c>
      <c r="L72" s="3">
        <v>10</v>
      </c>
      <c r="M72" s="3">
        <v>15</v>
      </c>
      <c r="N72" s="3">
        <v>10</v>
      </c>
      <c r="O72" s="3">
        <v>10</v>
      </c>
      <c r="P72" s="3">
        <v>20</v>
      </c>
      <c r="Q72" s="3">
        <v>13.333299999999999</v>
      </c>
      <c r="R72" s="3">
        <v>14.166700000000001</v>
      </c>
      <c r="S72" s="3">
        <v>5</v>
      </c>
      <c r="T72" s="3">
        <v>5</v>
      </c>
      <c r="V72" s="38">
        <v>4</v>
      </c>
      <c r="W72" s="38">
        <v>4</v>
      </c>
      <c r="X72" s="38">
        <v>4</v>
      </c>
      <c r="Y72" s="38">
        <v>-2</v>
      </c>
      <c r="Z72" s="38">
        <v>-6</v>
      </c>
      <c r="AA72" s="38">
        <v>-4</v>
      </c>
      <c r="AB72" s="38">
        <v>6</v>
      </c>
      <c r="AC72" s="38">
        <v>10</v>
      </c>
      <c r="AD72" s="38">
        <v>8</v>
      </c>
      <c r="AF72">
        <f t="shared" si="57"/>
        <v>0</v>
      </c>
      <c r="AG72">
        <f t="shared" si="58"/>
        <v>-4</v>
      </c>
      <c r="AH72">
        <f t="shared" si="59"/>
        <v>4</v>
      </c>
      <c r="AJ72" s="2">
        <v>501</v>
      </c>
      <c r="AL72" s="38">
        <v>2.9422799999999998</v>
      </c>
      <c r="AM72" s="38">
        <v>2.09118</v>
      </c>
      <c r="AN72" s="38">
        <v>2.5167299999999999</v>
      </c>
      <c r="AO72" s="38">
        <v>-2.1467000000000001</v>
      </c>
      <c r="AP72" s="38">
        <v>-3.82681</v>
      </c>
      <c r="AQ72" s="38">
        <v>-2.9867599999999999</v>
      </c>
      <c r="AR72" s="38">
        <v>5.0889800000000003</v>
      </c>
      <c r="AS72" s="38">
        <v>5.9179899999999996</v>
      </c>
      <c r="AT72" s="38">
        <v>5.5034799999999997</v>
      </c>
      <c r="AU72" s="38"/>
      <c r="AV72" s="38">
        <f t="shared" si="39"/>
        <v>1.0577200000000002</v>
      </c>
      <c r="AW72" s="38">
        <f t="shared" si="40"/>
        <v>1.90882</v>
      </c>
      <c r="AX72" s="38">
        <f t="shared" si="41"/>
        <v>1.4832700000000001</v>
      </c>
      <c r="AY72" s="38">
        <f t="shared" si="42"/>
        <v>0.14670000000000005</v>
      </c>
      <c r="AZ72" s="38">
        <f t="shared" si="43"/>
        <v>-2.17319</v>
      </c>
      <c r="BA72" s="38">
        <f t="shared" si="44"/>
        <v>-1.0132400000000001</v>
      </c>
      <c r="BB72" s="38">
        <f t="shared" si="45"/>
        <v>0.91101999999999972</v>
      </c>
      <c r="BC72" s="38">
        <f t="shared" si="46"/>
        <v>4.0820100000000004</v>
      </c>
      <c r="BD72" s="38">
        <f t="shared" si="47"/>
        <v>2.4965200000000003</v>
      </c>
      <c r="BF72" s="38">
        <f t="shared" si="48"/>
        <v>0.59786163202705256</v>
      </c>
      <c r="BG72" s="38">
        <f t="shared" si="49"/>
        <v>1.0298446167679731</v>
      </c>
      <c r="BH72" s="38">
        <f t="shared" si="50"/>
        <v>1.0944938342280914</v>
      </c>
      <c r="BI72" s="38">
        <f t="shared" si="51"/>
        <v>4.223239821331292E-2</v>
      </c>
      <c r="BJ72" s="38">
        <f t="shared" si="52"/>
        <v>-0.89318082595327075</v>
      </c>
      <c r="BK72" s="38">
        <f t="shared" si="53"/>
        <v>-0.40858118038745361</v>
      </c>
      <c r="BL72" s="38">
        <f t="shared" si="54"/>
        <v>0.2677293044443817</v>
      </c>
      <c r="BM72" s="38">
        <f t="shared" si="55"/>
        <v>1.462107099560277</v>
      </c>
      <c r="BN72" s="38">
        <f t="shared" si="56"/>
        <v>1.1058895882701929</v>
      </c>
    </row>
    <row r="73" spans="2:66">
      <c r="B73" s="2">
        <v>72</v>
      </c>
      <c r="C73" s="3">
        <v>29.166699999999999</v>
      </c>
      <c r="D73" s="33" t="s">
        <v>21</v>
      </c>
      <c r="E73" s="34" t="s">
        <v>22</v>
      </c>
      <c r="F73" s="3">
        <v>71</v>
      </c>
      <c r="G73" s="3">
        <v>25</v>
      </c>
      <c r="H73" s="3">
        <v>25</v>
      </c>
      <c r="I73" s="3">
        <v>35</v>
      </c>
      <c r="J73" s="3">
        <v>65</v>
      </c>
      <c r="K73" s="3">
        <v>80</v>
      </c>
      <c r="L73" s="3">
        <v>20</v>
      </c>
      <c r="M73" s="3">
        <v>30</v>
      </c>
      <c r="N73" s="3">
        <v>40</v>
      </c>
      <c r="O73" s="3">
        <v>60</v>
      </c>
      <c r="P73" s="3">
        <v>80</v>
      </c>
      <c r="Q73" s="3">
        <v>29.166699999999999</v>
      </c>
      <c r="R73" s="3">
        <v>60</v>
      </c>
      <c r="S73" s="3">
        <v>5</v>
      </c>
      <c r="T73" s="3">
        <v>5</v>
      </c>
      <c r="V73" s="38">
        <v>0</v>
      </c>
      <c r="W73" s="38">
        <v>2</v>
      </c>
      <c r="X73" s="38">
        <v>1</v>
      </c>
      <c r="Y73" s="38">
        <v>-4</v>
      </c>
      <c r="Z73" s="38">
        <v>-4</v>
      </c>
      <c r="AA73" s="38">
        <v>-4</v>
      </c>
      <c r="AB73" s="38">
        <v>4</v>
      </c>
      <c r="AC73" s="38">
        <v>6</v>
      </c>
      <c r="AD73" s="38">
        <v>5</v>
      </c>
      <c r="AF73">
        <f t="shared" si="57"/>
        <v>2</v>
      </c>
      <c r="AG73">
        <f t="shared" si="58"/>
        <v>0</v>
      </c>
      <c r="AH73">
        <f t="shared" si="59"/>
        <v>2</v>
      </c>
      <c r="AJ73" s="2">
        <v>16</v>
      </c>
      <c r="AL73" s="38">
        <v>2.8805700000000001</v>
      </c>
      <c r="AM73" s="38">
        <v>2.3176199999999998</v>
      </c>
      <c r="AN73" s="38">
        <v>2.5991</v>
      </c>
      <c r="AO73" s="38">
        <v>1.05013</v>
      </c>
      <c r="AP73" s="38">
        <v>-0.79945999999999995</v>
      </c>
      <c r="AQ73" s="38">
        <v>0.12533</v>
      </c>
      <c r="AR73" s="38">
        <v>1.8304400000000001</v>
      </c>
      <c r="AS73" s="38">
        <v>3.1170900000000001</v>
      </c>
      <c r="AT73" s="38">
        <v>2.47376</v>
      </c>
      <c r="AU73" s="38"/>
      <c r="AV73" s="38">
        <f t="shared" si="39"/>
        <v>-2.8805700000000001</v>
      </c>
      <c r="AW73" s="38">
        <f t="shared" si="40"/>
        <v>-0.31761999999999979</v>
      </c>
      <c r="AX73" s="38">
        <f t="shared" si="41"/>
        <v>-1.5991</v>
      </c>
      <c r="AY73" s="38">
        <f t="shared" si="42"/>
        <v>-5.0501300000000002</v>
      </c>
      <c r="AZ73" s="38">
        <f t="shared" si="43"/>
        <v>-3.2005400000000002</v>
      </c>
      <c r="BA73" s="38">
        <f t="shared" si="44"/>
        <v>-4.1253299999999999</v>
      </c>
      <c r="BB73" s="38">
        <f t="shared" si="45"/>
        <v>2.1695599999999997</v>
      </c>
      <c r="BC73" s="38">
        <f t="shared" si="46"/>
        <v>2.8829099999999999</v>
      </c>
      <c r="BD73" s="38">
        <f t="shared" si="47"/>
        <v>2.52624</v>
      </c>
      <c r="BF73" s="38">
        <f t="shared" si="48"/>
        <v>-1.6282024367206507</v>
      </c>
      <c r="BG73" s="38">
        <f t="shared" si="49"/>
        <v>-0.17136201798904213</v>
      </c>
      <c r="BH73" s="38">
        <f t="shared" si="50"/>
        <v>-1.1799639245141755</v>
      </c>
      <c r="BI73" s="38">
        <f t="shared" si="51"/>
        <v>-1.4538452705453162</v>
      </c>
      <c r="BJ73" s="38">
        <f t="shared" si="52"/>
        <v>-1.3154215511282867</v>
      </c>
      <c r="BK73" s="38">
        <f t="shared" si="53"/>
        <v>-1.6635073633964053</v>
      </c>
      <c r="BL73" s="38">
        <f t="shared" si="54"/>
        <v>0.63758730845684275</v>
      </c>
      <c r="BM73" s="38">
        <f t="shared" si="55"/>
        <v>1.032609713938309</v>
      </c>
      <c r="BN73" s="38">
        <f t="shared" si="56"/>
        <v>1.1190547295722413</v>
      </c>
    </row>
    <row r="74" spans="2:66">
      <c r="B74" s="2">
        <v>73</v>
      </c>
      <c r="C74" s="3">
        <v>30</v>
      </c>
      <c r="D74" s="33" t="s">
        <v>21</v>
      </c>
      <c r="E74" s="34" t="s">
        <v>23</v>
      </c>
      <c r="F74" s="3">
        <v>63</v>
      </c>
      <c r="G74" s="3">
        <v>25</v>
      </c>
      <c r="H74" s="3">
        <v>25</v>
      </c>
      <c r="I74" s="3">
        <v>35</v>
      </c>
      <c r="J74" s="3">
        <v>60</v>
      </c>
      <c r="K74" s="3">
        <v>50</v>
      </c>
      <c r="L74" s="3">
        <v>25</v>
      </c>
      <c r="M74" s="3">
        <v>30</v>
      </c>
      <c r="N74" s="3">
        <v>40</v>
      </c>
      <c r="O74" s="3">
        <v>55</v>
      </c>
      <c r="P74" s="3">
        <v>55</v>
      </c>
      <c r="Q74" s="3">
        <v>30</v>
      </c>
      <c r="R74" s="3">
        <v>49.166699999999999</v>
      </c>
      <c r="S74" s="3">
        <v>5</v>
      </c>
      <c r="T74" s="3">
        <v>5</v>
      </c>
      <c r="V74" s="38">
        <v>5</v>
      </c>
      <c r="W74" s="38">
        <v>1</v>
      </c>
      <c r="X74" s="38">
        <v>3</v>
      </c>
      <c r="Y74" s="38">
        <v>1</v>
      </c>
      <c r="Z74" s="38">
        <v>-5</v>
      </c>
      <c r="AA74" s="38">
        <v>-2</v>
      </c>
      <c r="AB74" s="38">
        <v>4</v>
      </c>
      <c r="AC74" s="38">
        <v>6</v>
      </c>
      <c r="AD74" s="38">
        <v>5</v>
      </c>
      <c r="AF74">
        <f t="shared" si="57"/>
        <v>-4</v>
      </c>
      <c r="AG74">
        <f t="shared" si="58"/>
        <v>-6</v>
      </c>
      <c r="AH74">
        <f t="shared" si="59"/>
        <v>2</v>
      </c>
      <c r="AJ74" s="2">
        <v>496</v>
      </c>
      <c r="AL74" s="38">
        <v>2.5777899999999998</v>
      </c>
      <c r="AM74" s="38">
        <v>2.07877</v>
      </c>
      <c r="AN74" s="38">
        <v>2.3282799999999999</v>
      </c>
      <c r="AO74" s="38">
        <v>0.73565999999999998</v>
      </c>
      <c r="AP74" s="38">
        <v>-1.0018100000000001</v>
      </c>
      <c r="AQ74" s="38">
        <v>-0.13308</v>
      </c>
      <c r="AR74" s="38">
        <v>1.84213</v>
      </c>
      <c r="AS74" s="38">
        <v>3.0805799999999999</v>
      </c>
      <c r="AT74" s="38">
        <v>2.46136</v>
      </c>
      <c r="AU74" s="38"/>
      <c r="AV74" s="38">
        <f t="shared" si="39"/>
        <v>2.4222100000000002</v>
      </c>
      <c r="AW74" s="38">
        <f t="shared" si="40"/>
        <v>-1.07877</v>
      </c>
      <c r="AX74" s="38">
        <f t="shared" si="41"/>
        <v>0.67172000000000009</v>
      </c>
      <c r="AY74" s="38">
        <f t="shared" si="42"/>
        <v>0.26434000000000002</v>
      </c>
      <c r="AZ74" s="38">
        <f t="shared" si="43"/>
        <v>-3.9981900000000001</v>
      </c>
      <c r="BA74" s="38">
        <f t="shared" si="44"/>
        <v>-1.8669199999999999</v>
      </c>
      <c r="BB74" s="38">
        <f t="shared" si="45"/>
        <v>2.15787</v>
      </c>
      <c r="BC74" s="38">
        <f t="shared" si="46"/>
        <v>2.9194200000000001</v>
      </c>
      <c r="BD74" s="38">
        <f t="shared" si="47"/>
        <v>2.53864</v>
      </c>
      <c r="BF74" s="38">
        <f t="shared" si="48"/>
        <v>1.3691207727113479</v>
      </c>
      <c r="BG74" s="38">
        <f t="shared" si="49"/>
        <v>-0.58201688856507494</v>
      </c>
      <c r="BH74" s="38">
        <f t="shared" si="50"/>
        <v>0.49565716176265529</v>
      </c>
      <c r="BI74" s="38">
        <f t="shared" si="51"/>
        <v>7.6098923951650535E-2</v>
      </c>
      <c r="BJ74" s="38">
        <f t="shared" si="52"/>
        <v>-1.6432556042122908</v>
      </c>
      <c r="BK74" s="38">
        <f t="shared" si="53"/>
        <v>-0.75282102689288299</v>
      </c>
      <c r="BL74" s="38">
        <f t="shared" si="54"/>
        <v>0.63415186733704876</v>
      </c>
      <c r="BM74" s="38">
        <f t="shared" si="55"/>
        <v>1.0456869798452879</v>
      </c>
      <c r="BN74" s="38">
        <f t="shared" si="56"/>
        <v>1.1245475879889777</v>
      </c>
    </row>
    <row r="75" spans="2:66">
      <c r="B75" s="2">
        <v>74</v>
      </c>
      <c r="C75" s="3">
        <v>15.833299999999999</v>
      </c>
      <c r="D75" s="33" t="s">
        <v>24</v>
      </c>
      <c r="E75" s="34" t="s">
        <v>22</v>
      </c>
      <c r="F75" s="3">
        <v>73</v>
      </c>
      <c r="G75" s="3">
        <v>15</v>
      </c>
      <c r="H75" s="3">
        <v>10</v>
      </c>
      <c r="I75" s="3">
        <v>15</v>
      </c>
      <c r="J75" s="3">
        <v>45</v>
      </c>
      <c r="K75" s="3">
        <v>40</v>
      </c>
      <c r="L75" s="3">
        <v>15</v>
      </c>
      <c r="M75" s="3">
        <v>20</v>
      </c>
      <c r="N75" s="3">
        <v>20</v>
      </c>
      <c r="O75" s="3">
        <v>40</v>
      </c>
      <c r="P75" s="3">
        <v>30</v>
      </c>
      <c r="Q75" s="3">
        <v>15.833299999999999</v>
      </c>
      <c r="R75" s="3">
        <v>31.666699999999999</v>
      </c>
      <c r="S75" s="3">
        <v>10</v>
      </c>
      <c r="T75" s="3">
        <v>10</v>
      </c>
      <c r="V75" s="38">
        <v>4</v>
      </c>
      <c r="W75" s="38">
        <v>4</v>
      </c>
      <c r="X75" s="38">
        <v>4</v>
      </c>
      <c r="Y75" s="38">
        <v>-2</v>
      </c>
      <c r="Z75" s="38">
        <v>-5</v>
      </c>
      <c r="AA75" s="38">
        <v>-3.5</v>
      </c>
      <c r="AB75" s="38">
        <v>6</v>
      </c>
      <c r="AC75" s="38">
        <v>9</v>
      </c>
      <c r="AD75" s="38">
        <v>7.5</v>
      </c>
      <c r="AF75">
        <f t="shared" si="57"/>
        <v>0</v>
      </c>
      <c r="AG75">
        <f t="shared" si="58"/>
        <v>-3</v>
      </c>
      <c r="AH75">
        <f t="shared" si="59"/>
        <v>3</v>
      </c>
      <c r="AJ75" s="2">
        <v>658</v>
      </c>
      <c r="AL75" s="38">
        <v>3.2151100000000001</v>
      </c>
      <c r="AM75" s="38">
        <v>2.3635100000000002</v>
      </c>
      <c r="AN75" s="38">
        <v>2.78931</v>
      </c>
      <c r="AO75" s="38">
        <v>-1.1865399999999999</v>
      </c>
      <c r="AP75" s="38">
        <v>-3.0076000000000001</v>
      </c>
      <c r="AQ75" s="38">
        <v>-2.09707</v>
      </c>
      <c r="AR75" s="38">
        <v>4.4016500000000001</v>
      </c>
      <c r="AS75" s="38">
        <v>5.3711200000000003</v>
      </c>
      <c r="AT75" s="38">
        <v>4.8863799999999999</v>
      </c>
      <c r="AU75" s="38"/>
      <c r="AV75" s="38">
        <f t="shared" si="39"/>
        <v>0.78488999999999987</v>
      </c>
      <c r="AW75" s="38">
        <f t="shared" si="40"/>
        <v>1.6364899999999998</v>
      </c>
      <c r="AX75" s="38">
        <f t="shared" si="41"/>
        <v>1.21069</v>
      </c>
      <c r="AY75" s="38">
        <f t="shared" si="42"/>
        <v>-0.81346000000000007</v>
      </c>
      <c r="AZ75" s="38">
        <f t="shared" si="43"/>
        <v>-1.9923999999999999</v>
      </c>
      <c r="BA75" s="38">
        <f t="shared" si="44"/>
        <v>-1.40293</v>
      </c>
      <c r="BB75" s="38">
        <f t="shared" si="45"/>
        <v>1.5983499999999999</v>
      </c>
      <c r="BC75" s="38">
        <f t="shared" si="46"/>
        <v>3.6288799999999997</v>
      </c>
      <c r="BD75" s="38">
        <f t="shared" si="47"/>
        <v>2.6136200000000001</v>
      </c>
      <c r="BF75" s="38">
        <f t="shared" si="48"/>
        <v>0.44364823995170094</v>
      </c>
      <c r="BG75" s="38">
        <f t="shared" si="49"/>
        <v>0.88291741332059603</v>
      </c>
      <c r="BH75" s="38">
        <f t="shared" si="50"/>
        <v>0.89335909184545503</v>
      </c>
      <c r="BI75" s="38">
        <f t="shared" si="51"/>
        <v>-0.23418109509612486</v>
      </c>
      <c r="BJ75" s="38">
        <f t="shared" si="52"/>
        <v>-0.81887615791960056</v>
      </c>
      <c r="BK75" s="38">
        <f t="shared" si="53"/>
        <v>-0.56572065394276794</v>
      </c>
      <c r="BL75" s="38">
        <f t="shared" si="54"/>
        <v>0.46972089938604822</v>
      </c>
      <c r="BM75" s="38">
        <f t="shared" si="55"/>
        <v>1.2998035799648449</v>
      </c>
      <c r="BN75" s="38">
        <f t="shared" si="56"/>
        <v>1.1577616625121134</v>
      </c>
    </row>
    <row r="76" spans="2:66">
      <c r="B76" s="2">
        <v>75</v>
      </c>
      <c r="C76" s="3">
        <v>9.1667000000000005</v>
      </c>
      <c r="D76" s="33" t="s">
        <v>24</v>
      </c>
      <c r="E76" s="36" t="s">
        <v>22</v>
      </c>
      <c r="F76" s="3">
        <v>61</v>
      </c>
      <c r="G76" s="3">
        <v>10</v>
      </c>
      <c r="H76" s="3">
        <v>5</v>
      </c>
      <c r="I76" s="3">
        <v>10</v>
      </c>
      <c r="J76" s="3">
        <v>10</v>
      </c>
      <c r="K76" s="3">
        <v>20</v>
      </c>
      <c r="L76" s="3">
        <v>10</v>
      </c>
      <c r="M76" s="3">
        <v>10</v>
      </c>
      <c r="N76" s="3">
        <v>10</v>
      </c>
      <c r="O76" s="3">
        <v>20</v>
      </c>
      <c r="P76" s="3">
        <v>55</v>
      </c>
      <c r="Q76" s="3">
        <v>9.1667000000000005</v>
      </c>
      <c r="R76" s="3">
        <v>20.833300000000001</v>
      </c>
      <c r="S76" s="3">
        <v>5</v>
      </c>
      <c r="T76" s="3">
        <v>35</v>
      </c>
      <c r="V76" s="38">
        <v>2</v>
      </c>
      <c r="W76" s="38">
        <v>3</v>
      </c>
      <c r="X76" s="38">
        <v>2.5</v>
      </c>
      <c r="Y76" s="38">
        <v>-8</v>
      </c>
      <c r="Z76" s="38">
        <v>-5</v>
      </c>
      <c r="AA76" s="38">
        <v>-6.5</v>
      </c>
      <c r="AB76" s="38">
        <v>10</v>
      </c>
      <c r="AC76" s="38">
        <v>8</v>
      </c>
      <c r="AD76" s="38">
        <v>9</v>
      </c>
      <c r="AF76">
        <f t="shared" si="57"/>
        <v>1</v>
      </c>
      <c r="AG76">
        <f t="shared" si="58"/>
        <v>3</v>
      </c>
      <c r="AH76">
        <f t="shared" si="59"/>
        <v>-2</v>
      </c>
      <c r="AJ76" s="2">
        <v>785</v>
      </c>
      <c r="AL76" s="38">
        <v>2.9170699999999998</v>
      </c>
      <c r="AM76" s="38">
        <v>1.9968900000000001</v>
      </c>
      <c r="AN76" s="38">
        <v>2.4569800000000002</v>
      </c>
      <c r="AO76" s="38">
        <v>-3.0547499999999999</v>
      </c>
      <c r="AP76" s="38">
        <v>-4.6735100000000003</v>
      </c>
      <c r="AQ76" s="38">
        <v>-3.8641299999999998</v>
      </c>
      <c r="AR76" s="38">
        <v>5.9718200000000001</v>
      </c>
      <c r="AS76" s="38">
        <v>6.6703999999999999</v>
      </c>
      <c r="AT76" s="38">
        <v>6.32111</v>
      </c>
      <c r="AU76" s="38"/>
      <c r="AV76" s="38">
        <f t="shared" si="39"/>
        <v>-0.91706999999999983</v>
      </c>
      <c r="AW76" s="38">
        <f t="shared" si="40"/>
        <v>1.0031099999999999</v>
      </c>
      <c r="AX76" s="38">
        <f t="shared" si="41"/>
        <v>4.3019999999999836E-2</v>
      </c>
      <c r="AY76" s="38">
        <f t="shared" si="42"/>
        <v>-4.9452499999999997</v>
      </c>
      <c r="AZ76" s="38">
        <f t="shared" si="43"/>
        <v>-0.32648999999999972</v>
      </c>
      <c r="BA76" s="38">
        <f t="shared" si="44"/>
        <v>-2.6358700000000002</v>
      </c>
      <c r="BB76" s="38">
        <f t="shared" si="45"/>
        <v>4.0281799999999999</v>
      </c>
      <c r="BC76" s="38">
        <f t="shared" si="46"/>
        <v>1.3296000000000001</v>
      </c>
      <c r="BD76" s="38">
        <f t="shared" si="47"/>
        <v>2.67889</v>
      </c>
      <c r="BF76" s="38">
        <f t="shared" si="48"/>
        <v>-0.5183611606881301</v>
      </c>
      <c r="BG76" s="38">
        <f t="shared" si="49"/>
        <v>0.54119688264274346</v>
      </c>
      <c r="BH76" s="38">
        <f t="shared" si="50"/>
        <v>3.1744136096929297E-2</v>
      </c>
      <c r="BI76" s="38">
        <f t="shared" si="51"/>
        <v>-1.4236521285915857</v>
      </c>
      <c r="BJ76" s="38">
        <f t="shared" si="52"/>
        <v>-0.13418735033084228</v>
      </c>
      <c r="BK76" s="38">
        <f t="shared" si="53"/>
        <v>-1.0628941573051569</v>
      </c>
      <c r="BL76" s="38">
        <f t="shared" si="54"/>
        <v>1.1837959974279049</v>
      </c>
      <c r="BM76" s="38">
        <f t="shared" si="55"/>
        <v>0.4762402834817514</v>
      </c>
      <c r="BN76" s="38">
        <f t="shared" si="56"/>
        <v>1.1866744745169824</v>
      </c>
    </row>
    <row r="77" spans="2:66">
      <c r="B77" s="2">
        <v>76</v>
      </c>
      <c r="C77" s="3">
        <v>20</v>
      </c>
      <c r="D77" s="33" t="s">
        <v>21</v>
      </c>
      <c r="E77" s="34" t="s">
        <v>23</v>
      </c>
      <c r="F77" s="3">
        <v>34</v>
      </c>
      <c r="G77" s="3">
        <v>20</v>
      </c>
      <c r="H77" s="3">
        <v>20</v>
      </c>
      <c r="I77" s="3">
        <v>25</v>
      </c>
      <c r="J77" s="3">
        <v>30</v>
      </c>
      <c r="K77" s="3">
        <v>10</v>
      </c>
      <c r="L77" s="3">
        <v>15</v>
      </c>
      <c r="M77" s="3">
        <v>15</v>
      </c>
      <c r="N77" s="3">
        <v>25</v>
      </c>
      <c r="O77" s="3">
        <v>30</v>
      </c>
      <c r="P77" s="3">
        <v>25</v>
      </c>
      <c r="Q77" s="3">
        <v>20</v>
      </c>
      <c r="R77" s="3">
        <v>24.166699999999999</v>
      </c>
      <c r="S77" s="3">
        <v>5</v>
      </c>
      <c r="T77" s="3">
        <v>15</v>
      </c>
      <c r="V77" s="38">
        <v>3</v>
      </c>
      <c r="W77" s="38">
        <v>3</v>
      </c>
      <c r="X77" s="38">
        <v>3</v>
      </c>
      <c r="Y77" s="38">
        <v>-5</v>
      </c>
      <c r="Z77" s="38">
        <v>-4</v>
      </c>
      <c r="AA77" s="38">
        <v>-4.5</v>
      </c>
      <c r="AB77" s="38">
        <v>8</v>
      </c>
      <c r="AC77" s="38">
        <v>7</v>
      </c>
      <c r="AD77" s="38">
        <v>7.5</v>
      </c>
      <c r="AF77">
        <f t="shared" si="57"/>
        <v>0</v>
      </c>
      <c r="AG77">
        <f t="shared" si="58"/>
        <v>1</v>
      </c>
      <c r="AH77">
        <f t="shared" si="59"/>
        <v>-1</v>
      </c>
      <c r="AJ77" s="2">
        <v>804</v>
      </c>
      <c r="AL77" s="38">
        <v>1.7370099999999999</v>
      </c>
      <c r="AM77" s="38">
        <v>1.1992</v>
      </c>
      <c r="AN77" s="38">
        <v>1.4681</v>
      </c>
      <c r="AO77" s="38">
        <v>-2.7012</v>
      </c>
      <c r="AP77" s="38">
        <v>-3.9761000000000002</v>
      </c>
      <c r="AQ77" s="38">
        <v>-3.3386499999999999</v>
      </c>
      <c r="AR77" s="38">
        <v>4.4382099999999998</v>
      </c>
      <c r="AS77" s="38">
        <v>5.1753</v>
      </c>
      <c r="AT77" s="38">
        <v>4.8067500000000001</v>
      </c>
      <c r="AU77" s="38"/>
      <c r="AV77" s="38">
        <f t="shared" si="39"/>
        <v>1.2629900000000001</v>
      </c>
      <c r="AW77" s="38">
        <f t="shared" si="40"/>
        <v>1.8008</v>
      </c>
      <c r="AX77" s="38">
        <f t="shared" si="41"/>
        <v>1.5319</v>
      </c>
      <c r="AY77" s="38">
        <f t="shared" si="42"/>
        <v>-2.2988</v>
      </c>
      <c r="AZ77" s="38">
        <f t="shared" si="43"/>
        <v>-2.389999999999981E-2</v>
      </c>
      <c r="BA77" s="38">
        <f t="shared" si="44"/>
        <v>-1.1613500000000001</v>
      </c>
      <c r="BB77" s="38">
        <f t="shared" si="45"/>
        <v>3.5617900000000002</v>
      </c>
      <c r="BC77" s="38">
        <f t="shared" si="46"/>
        <v>1.8247</v>
      </c>
      <c r="BD77" s="38">
        <f t="shared" si="47"/>
        <v>2.6932499999999999</v>
      </c>
      <c r="BF77" s="38">
        <f t="shared" si="48"/>
        <v>0.71388766652218649</v>
      </c>
      <c r="BG77" s="38">
        <f t="shared" si="49"/>
        <v>0.97156577669752309</v>
      </c>
      <c r="BH77" s="38">
        <f t="shared" si="50"/>
        <v>1.1303775473474238</v>
      </c>
      <c r="BI77" s="38">
        <f t="shared" si="51"/>
        <v>-0.66178484671277227</v>
      </c>
      <c r="BJ77" s="38">
        <f t="shared" si="52"/>
        <v>-9.8228970961043455E-3</v>
      </c>
      <c r="BK77" s="38">
        <f t="shared" si="53"/>
        <v>-0.46830539047310527</v>
      </c>
      <c r="BL77" s="38">
        <f t="shared" si="54"/>
        <v>1.0467339457717226</v>
      </c>
      <c r="BM77" s="38">
        <f t="shared" si="55"/>
        <v>0.65357674884864003</v>
      </c>
      <c r="BN77" s="38">
        <f t="shared" si="56"/>
        <v>1.1930355589415254</v>
      </c>
    </row>
    <row r="78" spans="2:66">
      <c r="B78" s="2">
        <v>77</v>
      </c>
      <c r="C78" s="3">
        <v>10.833299999999999</v>
      </c>
      <c r="D78" s="33" t="s">
        <v>24</v>
      </c>
      <c r="E78" s="34" t="s">
        <v>22</v>
      </c>
      <c r="F78" s="3">
        <v>67</v>
      </c>
      <c r="G78" s="3">
        <v>10</v>
      </c>
      <c r="H78" s="3">
        <v>10</v>
      </c>
      <c r="I78" s="3">
        <v>10</v>
      </c>
      <c r="J78" s="3">
        <v>20</v>
      </c>
      <c r="K78" s="3">
        <v>35</v>
      </c>
      <c r="L78" s="3">
        <v>20</v>
      </c>
      <c r="M78" s="3">
        <v>10</v>
      </c>
      <c r="N78" s="3">
        <v>5</v>
      </c>
      <c r="O78" s="3">
        <v>35</v>
      </c>
      <c r="P78" s="3">
        <v>15</v>
      </c>
      <c r="Q78" s="3">
        <v>10.833299999999999</v>
      </c>
      <c r="R78" s="3">
        <v>20</v>
      </c>
      <c r="S78" s="3">
        <v>10</v>
      </c>
      <c r="T78" s="3">
        <v>20</v>
      </c>
      <c r="V78" s="38">
        <v>2</v>
      </c>
      <c r="W78" s="38">
        <v>4</v>
      </c>
      <c r="X78" s="38">
        <v>3</v>
      </c>
      <c r="Y78" s="38">
        <v>-5</v>
      </c>
      <c r="Z78" s="38">
        <v>-7</v>
      </c>
      <c r="AA78" s="38">
        <v>-6</v>
      </c>
      <c r="AB78" s="38">
        <v>7</v>
      </c>
      <c r="AC78" s="38">
        <v>11</v>
      </c>
      <c r="AD78" s="38">
        <v>9</v>
      </c>
      <c r="AF78">
        <f t="shared" si="57"/>
        <v>2</v>
      </c>
      <c r="AG78">
        <f t="shared" si="58"/>
        <v>-2</v>
      </c>
      <c r="AH78">
        <f t="shared" si="59"/>
        <v>4</v>
      </c>
      <c r="AJ78" s="2">
        <v>0</v>
      </c>
      <c r="AL78" s="38">
        <v>3.0989599999999999</v>
      </c>
      <c r="AM78" s="38">
        <v>2.1784500000000002</v>
      </c>
      <c r="AN78" s="38">
        <v>2.6387</v>
      </c>
      <c r="AO78" s="38">
        <v>-2.41466</v>
      </c>
      <c r="AP78" s="38">
        <v>-4.1273799999999996</v>
      </c>
      <c r="AQ78" s="38">
        <v>-3.27102</v>
      </c>
      <c r="AR78" s="38">
        <v>5.5136200000000004</v>
      </c>
      <c r="AS78" s="38">
        <v>6.3058300000000003</v>
      </c>
      <c r="AT78" s="38">
        <v>5.9097200000000001</v>
      </c>
      <c r="AU78" s="38"/>
      <c r="AV78" s="38">
        <f t="shared" si="39"/>
        <v>-1.0989599999999999</v>
      </c>
      <c r="AW78" s="38">
        <f t="shared" si="40"/>
        <v>1.8215499999999998</v>
      </c>
      <c r="AX78" s="38">
        <f t="shared" si="41"/>
        <v>0.36129999999999995</v>
      </c>
      <c r="AY78" s="38">
        <f t="shared" si="42"/>
        <v>-2.58534</v>
      </c>
      <c r="AZ78" s="38">
        <f t="shared" si="43"/>
        <v>-2.8726200000000004</v>
      </c>
      <c r="BA78" s="38">
        <f t="shared" si="44"/>
        <v>-2.72898</v>
      </c>
      <c r="BB78" s="38">
        <f t="shared" si="45"/>
        <v>1.4863799999999996</v>
      </c>
      <c r="BC78" s="38">
        <f t="shared" si="46"/>
        <v>4.6941699999999997</v>
      </c>
      <c r="BD78" s="38">
        <f t="shared" si="47"/>
        <v>3.0902799999999999</v>
      </c>
      <c r="BF78" s="38">
        <f t="shared" si="48"/>
        <v>-0.62117197285902659</v>
      </c>
      <c r="BG78" s="38">
        <f t="shared" si="49"/>
        <v>0.98276079550387219</v>
      </c>
      <c r="BH78" s="38">
        <f t="shared" si="50"/>
        <v>0.26660056652302644</v>
      </c>
      <c r="BI78" s="38">
        <f t="shared" si="51"/>
        <v>-0.74427476753105914</v>
      </c>
      <c r="BJ78" s="38">
        <f t="shared" si="52"/>
        <v>-1.1806464709711921</v>
      </c>
      <c r="BK78" s="38">
        <f t="shared" si="53"/>
        <v>-1.1004400434781028</v>
      </c>
      <c r="BL78" s="38">
        <f t="shared" si="54"/>
        <v>0.43681530980663447</v>
      </c>
      <c r="BM78" s="38">
        <f t="shared" si="55"/>
        <v>1.6813724815820794</v>
      </c>
      <c r="BN78" s="38">
        <f t="shared" si="56"/>
        <v>1.368908911941267</v>
      </c>
    </row>
    <row r="79" spans="2:66">
      <c r="B79" s="2">
        <v>78</v>
      </c>
      <c r="C79" s="3">
        <v>1.6667000000000001</v>
      </c>
      <c r="D79" s="33" t="s">
        <v>24</v>
      </c>
      <c r="E79" s="34" t="s">
        <v>22</v>
      </c>
      <c r="F79" s="3">
        <v>24</v>
      </c>
      <c r="G79" s="3">
        <v>5</v>
      </c>
      <c r="H79" s="3">
        <v>0</v>
      </c>
      <c r="I79" s="3">
        <v>-5</v>
      </c>
      <c r="J79" s="3">
        <v>5</v>
      </c>
      <c r="K79" s="3">
        <v>0</v>
      </c>
      <c r="L79" s="3">
        <v>5</v>
      </c>
      <c r="M79" s="3">
        <v>5</v>
      </c>
      <c r="N79" s="3">
        <v>0</v>
      </c>
      <c r="O79" s="3">
        <v>0</v>
      </c>
      <c r="P79" s="3">
        <v>-5</v>
      </c>
      <c r="Q79" s="3">
        <v>1.6667000000000001</v>
      </c>
      <c r="R79" s="3">
        <v>-0.83333000000000002</v>
      </c>
      <c r="S79" s="3">
        <v>5</v>
      </c>
      <c r="T79" s="3">
        <v>5</v>
      </c>
      <c r="V79" s="38">
        <v>4</v>
      </c>
      <c r="W79" s="38">
        <v>4</v>
      </c>
      <c r="X79" s="38">
        <v>4</v>
      </c>
      <c r="Y79" s="38">
        <v>-8</v>
      </c>
      <c r="Z79" s="38">
        <v>-7</v>
      </c>
      <c r="AA79" s="38">
        <v>-7.5</v>
      </c>
      <c r="AB79" s="38">
        <v>12</v>
      </c>
      <c r="AC79" s="38">
        <v>11</v>
      </c>
      <c r="AD79" s="38">
        <v>11.5</v>
      </c>
      <c r="AF79">
        <f t="shared" si="57"/>
        <v>0</v>
      </c>
      <c r="AG79">
        <f t="shared" si="58"/>
        <v>1</v>
      </c>
      <c r="AH79">
        <f t="shared" si="59"/>
        <v>-1</v>
      </c>
      <c r="AJ79" s="2">
        <v>0</v>
      </c>
      <c r="AL79" s="38">
        <v>1.74064</v>
      </c>
      <c r="AM79" s="38">
        <v>0.88022</v>
      </c>
      <c r="AN79" s="38">
        <v>1.31043</v>
      </c>
      <c r="AO79" s="38">
        <v>-6.5120699999999996</v>
      </c>
      <c r="AP79" s="38">
        <v>-7.5633299999999997</v>
      </c>
      <c r="AQ79" s="38">
        <v>-7.0377000000000001</v>
      </c>
      <c r="AR79" s="38">
        <v>8.2527100000000004</v>
      </c>
      <c r="AS79" s="38">
        <v>8.4435500000000001</v>
      </c>
      <c r="AT79" s="38">
        <v>8.3481299999999994</v>
      </c>
      <c r="AU79" s="38"/>
      <c r="AV79" s="38">
        <f t="shared" si="39"/>
        <v>2.25936</v>
      </c>
      <c r="AW79" s="38">
        <f t="shared" si="40"/>
        <v>3.11978</v>
      </c>
      <c r="AX79" s="38">
        <f t="shared" si="41"/>
        <v>2.6895699999999998</v>
      </c>
      <c r="AY79" s="38">
        <f t="shared" si="42"/>
        <v>-1.4879300000000004</v>
      </c>
      <c r="AZ79" s="38">
        <f t="shared" si="43"/>
        <v>0.56332999999999966</v>
      </c>
      <c r="BA79" s="38">
        <f t="shared" si="44"/>
        <v>-0.46229999999999993</v>
      </c>
      <c r="BB79" s="38">
        <f t="shared" si="45"/>
        <v>3.7472899999999996</v>
      </c>
      <c r="BC79" s="38">
        <f t="shared" si="46"/>
        <v>2.5564499999999999</v>
      </c>
      <c r="BD79" s="38">
        <f t="shared" si="47"/>
        <v>3.1518700000000006</v>
      </c>
      <c r="BF79" s="38">
        <f t="shared" si="48"/>
        <v>1.2770720577625849</v>
      </c>
      <c r="BG79" s="38">
        <f t="shared" si="49"/>
        <v>1.6831805191167251</v>
      </c>
      <c r="BH79" s="38">
        <f t="shared" si="50"/>
        <v>1.9846135779223255</v>
      </c>
      <c r="BI79" s="38">
        <f t="shared" si="51"/>
        <v>-0.42834936791775519</v>
      </c>
      <c r="BJ79" s="38">
        <f t="shared" si="52"/>
        <v>0.23152856155433063</v>
      </c>
      <c r="BK79" s="38">
        <f t="shared" si="53"/>
        <v>-0.18641889354261551</v>
      </c>
      <c r="BL79" s="38">
        <f t="shared" si="54"/>
        <v>1.1012484306067785</v>
      </c>
      <c r="BM79" s="38">
        <f t="shared" si="55"/>
        <v>0.91567725083252349</v>
      </c>
      <c r="BN79" s="38">
        <f t="shared" si="56"/>
        <v>1.3961915853192337</v>
      </c>
    </row>
    <row r="80" spans="2:66">
      <c r="B80" s="2">
        <v>79</v>
      </c>
      <c r="C80" s="3">
        <v>10</v>
      </c>
      <c r="D80" s="33" t="s">
        <v>21</v>
      </c>
      <c r="E80" s="34" t="s">
        <v>22</v>
      </c>
      <c r="F80" s="3">
        <v>54</v>
      </c>
      <c r="G80" s="3">
        <v>15</v>
      </c>
      <c r="H80" s="3">
        <v>10</v>
      </c>
      <c r="I80" s="3">
        <v>10</v>
      </c>
      <c r="J80" s="3">
        <v>15</v>
      </c>
      <c r="K80" s="3">
        <v>10</v>
      </c>
      <c r="L80" s="3">
        <v>10</v>
      </c>
      <c r="M80" s="3">
        <v>10</v>
      </c>
      <c r="N80" s="3">
        <v>5</v>
      </c>
      <c r="O80" s="3">
        <v>15</v>
      </c>
      <c r="P80" s="3">
        <v>10</v>
      </c>
      <c r="Q80" s="3">
        <v>10</v>
      </c>
      <c r="R80" s="3">
        <v>10.833299999999999</v>
      </c>
      <c r="S80" s="3">
        <v>5</v>
      </c>
      <c r="T80" s="3">
        <v>5</v>
      </c>
      <c r="V80" s="38">
        <v>3</v>
      </c>
      <c r="W80" s="38">
        <v>2</v>
      </c>
      <c r="X80" s="38">
        <v>2.5</v>
      </c>
      <c r="Y80" s="38">
        <v>-7</v>
      </c>
      <c r="Z80" s="38">
        <v>-7</v>
      </c>
      <c r="AA80" s="38">
        <v>-7</v>
      </c>
      <c r="AB80" s="38">
        <v>10</v>
      </c>
      <c r="AC80" s="38">
        <v>9</v>
      </c>
      <c r="AD80" s="38">
        <v>9.5</v>
      </c>
      <c r="AF80">
        <f t="shared" si="57"/>
        <v>-1</v>
      </c>
      <c r="AG80">
        <f t="shared" si="58"/>
        <v>0</v>
      </c>
      <c r="AH80">
        <f t="shared" si="59"/>
        <v>-1</v>
      </c>
      <c r="AJ80" s="2">
        <v>828</v>
      </c>
      <c r="AL80" s="38">
        <v>2.65008</v>
      </c>
      <c r="AM80" s="38">
        <v>1.788</v>
      </c>
      <c r="AN80" s="38">
        <v>2.2190400000000001</v>
      </c>
      <c r="AO80" s="38">
        <v>-3.3115399999999999</v>
      </c>
      <c r="AP80" s="38">
        <v>-4.8326399999999996</v>
      </c>
      <c r="AQ80" s="38">
        <v>-4.0720900000000002</v>
      </c>
      <c r="AR80" s="38">
        <v>5.9616300000000004</v>
      </c>
      <c r="AS80" s="38">
        <v>6.6206399999999999</v>
      </c>
      <c r="AT80" s="38">
        <v>6.2911299999999999</v>
      </c>
      <c r="AU80" s="38"/>
      <c r="AV80" s="38">
        <f t="shared" si="39"/>
        <v>0.34992000000000001</v>
      </c>
      <c r="AW80" s="38">
        <f t="shared" si="40"/>
        <v>0.21199999999999997</v>
      </c>
      <c r="AX80" s="38">
        <f t="shared" si="41"/>
        <v>0.28095999999999988</v>
      </c>
      <c r="AY80" s="38">
        <f t="shared" si="42"/>
        <v>-3.6884600000000001</v>
      </c>
      <c r="AZ80" s="38">
        <f t="shared" si="43"/>
        <v>-2.1673600000000004</v>
      </c>
      <c r="BA80" s="38">
        <f t="shared" si="44"/>
        <v>-2.9279099999999998</v>
      </c>
      <c r="BB80" s="38">
        <f t="shared" si="45"/>
        <v>4.0383699999999996</v>
      </c>
      <c r="BC80" s="38">
        <f t="shared" si="46"/>
        <v>2.3793600000000001</v>
      </c>
      <c r="BD80" s="38">
        <f t="shared" si="47"/>
        <v>3.2088700000000001</v>
      </c>
      <c r="BF80" s="38">
        <f t="shared" si="48"/>
        <v>0.19778745062862213</v>
      </c>
      <c r="BG80" s="38">
        <f t="shared" si="49"/>
        <v>0.11437802346727835</v>
      </c>
      <c r="BH80" s="38">
        <f t="shared" si="50"/>
        <v>0.20731828167813307</v>
      </c>
      <c r="BI80" s="38">
        <f t="shared" si="51"/>
        <v>-1.0618439775997008</v>
      </c>
      <c r="BJ80" s="38">
        <f t="shared" si="52"/>
        <v>-0.89078469666162707</v>
      </c>
      <c r="BK80" s="38">
        <f t="shared" si="53"/>
        <v>-1.1806570248590946</v>
      </c>
      <c r="BL80" s="38">
        <f t="shared" si="54"/>
        <v>1.1867906206110272</v>
      </c>
      <c r="BM80" s="38">
        <f t="shared" si="55"/>
        <v>0.85224660116210893</v>
      </c>
      <c r="BN80" s="38">
        <f t="shared" si="56"/>
        <v>1.4214410151381018</v>
      </c>
    </row>
    <row r="81" spans="2:66">
      <c r="B81" s="2">
        <v>80</v>
      </c>
      <c r="C81" s="3">
        <v>8.3332999999999995</v>
      </c>
      <c r="D81" s="33" t="s">
        <v>21</v>
      </c>
      <c r="E81" s="34" t="s">
        <v>22</v>
      </c>
      <c r="F81" s="3">
        <v>51</v>
      </c>
      <c r="G81" s="3">
        <v>5</v>
      </c>
      <c r="H81" s="3">
        <v>10</v>
      </c>
      <c r="I81" s="3">
        <v>15</v>
      </c>
      <c r="J81" s="3">
        <v>25</v>
      </c>
      <c r="K81" s="3">
        <v>10</v>
      </c>
      <c r="L81" s="3">
        <v>5</v>
      </c>
      <c r="M81" s="3">
        <v>5</v>
      </c>
      <c r="N81" s="3">
        <v>10</v>
      </c>
      <c r="O81" s="3">
        <v>10</v>
      </c>
      <c r="P81" s="3">
        <v>5</v>
      </c>
      <c r="Q81" s="3">
        <v>8.3332999999999995</v>
      </c>
      <c r="R81" s="3">
        <v>12.5</v>
      </c>
      <c r="S81" s="3">
        <v>5</v>
      </c>
      <c r="T81" s="3">
        <v>15</v>
      </c>
      <c r="V81" s="38">
        <v>4</v>
      </c>
      <c r="W81" s="38">
        <v>0</v>
      </c>
      <c r="X81" s="38">
        <v>2</v>
      </c>
      <c r="Y81" s="38">
        <v>-7</v>
      </c>
      <c r="Z81" s="38">
        <v>-10</v>
      </c>
      <c r="AA81" s="38">
        <v>-8.5</v>
      </c>
      <c r="AB81" s="38">
        <v>11</v>
      </c>
      <c r="AC81" s="38">
        <v>10</v>
      </c>
      <c r="AD81" s="38">
        <v>10.5</v>
      </c>
      <c r="AF81">
        <f t="shared" si="57"/>
        <v>-4</v>
      </c>
      <c r="AG81">
        <f t="shared" si="58"/>
        <v>-3</v>
      </c>
      <c r="AH81">
        <f t="shared" si="59"/>
        <v>-1</v>
      </c>
      <c r="AJ81" s="2">
        <v>0</v>
      </c>
      <c r="AL81" s="38">
        <v>2.57558</v>
      </c>
      <c r="AM81" s="38">
        <v>1.69635</v>
      </c>
      <c r="AN81" s="38">
        <v>2.1359599999999999</v>
      </c>
      <c r="AO81" s="38">
        <v>-3.7786</v>
      </c>
      <c r="AP81" s="38">
        <v>-5.2491300000000001</v>
      </c>
      <c r="AQ81" s="38">
        <v>-4.5138699999999998</v>
      </c>
      <c r="AR81" s="38">
        <v>6.3541800000000004</v>
      </c>
      <c r="AS81" s="38">
        <v>6.9454700000000003</v>
      </c>
      <c r="AT81" s="38">
        <v>6.6498299999999997</v>
      </c>
      <c r="AU81" s="38"/>
      <c r="AV81" s="38">
        <f t="shared" si="39"/>
        <v>1.42442</v>
      </c>
      <c r="AW81" s="38">
        <f t="shared" si="40"/>
        <v>-1.69635</v>
      </c>
      <c r="AX81" s="38">
        <f t="shared" si="41"/>
        <v>-0.13595999999999986</v>
      </c>
      <c r="AY81" s="38">
        <f t="shared" si="42"/>
        <v>-3.2214</v>
      </c>
      <c r="AZ81" s="38">
        <f t="shared" si="43"/>
        <v>-4.7508699999999999</v>
      </c>
      <c r="BA81" s="38">
        <f t="shared" si="44"/>
        <v>-3.9861300000000002</v>
      </c>
      <c r="BB81" s="38">
        <f t="shared" si="45"/>
        <v>4.6458199999999996</v>
      </c>
      <c r="BC81" s="38">
        <f t="shared" si="46"/>
        <v>3.0545299999999997</v>
      </c>
      <c r="BD81" s="38">
        <f t="shared" si="47"/>
        <v>3.8501700000000003</v>
      </c>
      <c r="BF81" s="38">
        <f t="shared" si="48"/>
        <v>0.80513374606887844</v>
      </c>
      <c r="BG81" s="38">
        <f t="shared" si="49"/>
        <v>-0.91521301938074373</v>
      </c>
      <c r="BH81" s="38">
        <f t="shared" si="50"/>
        <v>-0.10032386666058854</v>
      </c>
      <c r="BI81" s="38">
        <f t="shared" si="51"/>
        <v>-0.92738546424244162</v>
      </c>
      <c r="BJ81" s="38">
        <f t="shared" si="52"/>
        <v>-1.9526069927602352</v>
      </c>
      <c r="BK81" s="38">
        <f t="shared" si="53"/>
        <v>-1.6073760417846119</v>
      </c>
      <c r="BL81" s="38">
        <f t="shared" si="54"/>
        <v>1.365307191031808</v>
      </c>
      <c r="BM81" s="38">
        <f t="shared" si="55"/>
        <v>1.0940811019129919</v>
      </c>
      <c r="BN81" s="38">
        <f t="shared" si="56"/>
        <v>1.705519249223018</v>
      </c>
    </row>
    <row r="82" spans="2:66">
      <c r="B82" s="2">
        <v>81</v>
      </c>
      <c r="C82" s="3">
        <v>7.5</v>
      </c>
      <c r="D82" s="33" t="s">
        <v>24</v>
      </c>
      <c r="E82" s="34" t="s">
        <v>22</v>
      </c>
      <c r="F82" s="3">
        <v>25</v>
      </c>
      <c r="G82" s="3">
        <v>10</v>
      </c>
      <c r="H82" s="3">
        <v>5</v>
      </c>
      <c r="I82" s="3">
        <v>5</v>
      </c>
      <c r="J82" s="3">
        <v>0</v>
      </c>
      <c r="K82" s="3">
        <v>0</v>
      </c>
      <c r="L82" s="3">
        <v>10</v>
      </c>
      <c r="M82" s="3">
        <v>5</v>
      </c>
      <c r="N82" s="3">
        <v>10</v>
      </c>
      <c r="O82" s="3">
        <v>0</v>
      </c>
      <c r="P82" s="3">
        <v>0</v>
      </c>
      <c r="Q82" s="3">
        <v>7.5</v>
      </c>
      <c r="R82" s="3">
        <v>2.5</v>
      </c>
      <c r="S82" s="3">
        <v>5</v>
      </c>
      <c r="T82" s="3">
        <v>5</v>
      </c>
      <c r="V82" s="38">
        <v>6</v>
      </c>
      <c r="W82" s="38">
        <v>3</v>
      </c>
      <c r="X82" s="38">
        <v>4.5</v>
      </c>
      <c r="Y82" s="38">
        <v>-8</v>
      </c>
      <c r="Z82" s="38">
        <v>-7</v>
      </c>
      <c r="AA82" s="38">
        <v>-7.5</v>
      </c>
      <c r="AB82" s="38">
        <v>14</v>
      </c>
      <c r="AC82" s="38">
        <v>10</v>
      </c>
      <c r="AD82" s="38">
        <v>12</v>
      </c>
      <c r="AF82">
        <f t="shared" si="57"/>
        <v>-3</v>
      </c>
      <c r="AG82">
        <f t="shared" si="58"/>
        <v>1</v>
      </c>
      <c r="AH82">
        <f t="shared" si="59"/>
        <v>-4</v>
      </c>
      <c r="AJ82" s="2">
        <v>24</v>
      </c>
      <c r="AL82" s="38">
        <v>1.6613899999999999</v>
      </c>
      <c r="AM82" s="38">
        <v>0.91632999999999998</v>
      </c>
      <c r="AN82" s="38">
        <v>1.2888599999999999</v>
      </c>
      <c r="AO82" s="38">
        <v>-5.4253799999999996</v>
      </c>
      <c r="AP82" s="38">
        <v>-6.5162399999999998</v>
      </c>
      <c r="AQ82" s="38">
        <v>-5.9708100000000002</v>
      </c>
      <c r="AR82" s="38">
        <v>7.0867699999999996</v>
      </c>
      <c r="AS82" s="38">
        <v>7.4325700000000001</v>
      </c>
      <c r="AT82" s="38">
        <v>7.2596699999999998</v>
      </c>
      <c r="AU82" s="38"/>
      <c r="AV82" s="38">
        <f t="shared" si="39"/>
        <v>4.3386100000000001</v>
      </c>
      <c r="AW82" s="38">
        <f t="shared" si="40"/>
        <v>2.0836700000000001</v>
      </c>
      <c r="AX82" s="38">
        <f t="shared" si="41"/>
        <v>3.2111400000000003</v>
      </c>
      <c r="AY82" s="38">
        <f t="shared" si="42"/>
        <v>-2.5746200000000004</v>
      </c>
      <c r="AZ82" s="38">
        <f t="shared" si="43"/>
        <v>-0.48376000000000019</v>
      </c>
      <c r="BA82" s="38">
        <f t="shared" si="44"/>
        <v>-1.5291899999999998</v>
      </c>
      <c r="BB82" s="38">
        <f t="shared" si="45"/>
        <v>6.9132300000000004</v>
      </c>
      <c r="BC82" s="38">
        <f t="shared" si="46"/>
        <v>2.5674299999999999</v>
      </c>
      <c r="BD82" s="38">
        <f t="shared" si="47"/>
        <v>4.7403300000000002</v>
      </c>
      <c r="BF82" s="38">
        <f t="shared" si="48"/>
        <v>2.4523394237878553</v>
      </c>
      <c r="BG82" s="38">
        <f t="shared" si="49"/>
        <v>1.1241795101795469</v>
      </c>
      <c r="BH82" s="38">
        <f t="shared" si="50"/>
        <v>2.3694761782030205</v>
      </c>
      <c r="BI82" s="38">
        <f t="shared" si="51"/>
        <v>-0.74118866453960242</v>
      </c>
      <c r="BJ82" s="38">
        <f t="shared" si="52"/>
        <v>-0.19882530122223757</v>
      </c>
      <c r="BK82" s="38">
        <f t="shared" si="53"/>
        <v>-0.61663402080128105</v>
      </c>
      <c r="BL82" s="38">
        <f t="shared" si="54"/>
        <v>2.0316505228908626</v>
      </c>
      <c r="BM82" s="38">
        <f t="shared" si="55"/>
        <v>0.91961010154900191</v>
      </c>
      <c r="BN82" s="38">
        <f t="shared" si="56"/>
        <v>2.0998356079522069</v>
      </c>
    </row>
    <row r="83" spans="2:66">
      <c r="B83" s="2">
        <v>82</v>
      </c>
      <c r="C83" s="3">
        <v>21.666699999999999</v>
      </c>
      <c r="D83" s="33" t="s">
        <v>24</v>
      </c>
      <c r="E83" s="34" t="s">
        <v>22</v>
      </c>
      <c r="F83" s="3">
        <v>58</v>
      </c>
      <c r="G83" s="3">
        <v>35</v>
      </c>
      <c r="H83" s="3">
        <v>10</v>
      </c>
      <c r="I83" s="3">
        <v>10</v>
      </c>
      <c r="J83" s="3">
        <v>25</v>
      </c>
      <c r="K83" s="3">
        <v>20</v>
      </c>
      <c r="L83" s="3">
        <v>45</v>
      </c>
      <c r="M83" s="3">
        <v>25</v>
      </c>
      <c r="N83" s="3">
        <v>5</v>
      </c>
      <c r="O83" s="3">
        <v>25</v>
      </c>
      <c r="P83" s="3">
        <v>25</v>
      </c>
      <c r="Q83" s="3">
        <v>21.666699999999999</v>
      </c>
      <c r="R83" s="3">
        <v>18.333300000000001</v>
      </c>
      <c r="S83" s="3">
        <v>15</v>
      </c>
      <c r="T83" s="3">
        <v>15</v>
      </c>
      <c r="V83" s="38">
        <v>0</v>
      </c>
      <c r="W83" s="38">
        <v>4</v>
      </c>
      <c r="X83" s="38">
        <v>2</v>
      </c>
      <c r="Y83" s="38">
        <v>-6</v>
      </c>
      <c r="Z83" s="38">
        <v>-8</v>
      </c>
      <c r="AA83" s="38">
        <v>-7</v>
      </c>
      <c r="AB83" s="38">
        <v>6</v>
      </c>
      <c r="AC83" s="38">
        <v>12</v>
      </c>
      <c r="AD83" s="38">
        <v>9</v>
      </c>
      <c r="AF83">
        <f t="shared" si="57"/>
        <v>4</v>
      </c>
      <c r="AG83">
        <f t="shared" si="58"/>
        <v>-2</v>
      </c>
      <c r="AH83">
        <f t="shared" si="59"/>
        <v>6</v>
      </c>
      <c r="AJ83" s="2">
        <v>10</v>
      </c>
      <c r="AL83" s="38">
        <v>2.5631699999999999</v>
      </c>
      <c r="AM83" s="38">
        <v>1.9201600000000001</v>
      </c>
      <c r="AN83" s="38">
        <v>2.24166</v>
      </c>
      <c r="AO83" s="38">
        <v>-1.02278</v>
      </c>
      <c r="AP83" s="38">
        <v>-2.6520100000000002</v>
      </c>
      <c r="AQ83" s="38">
        <v>-1.8373900000000001</v>
      </c>
      <c r="AR83" s="38">
        <v>3.58595</v>
      </c>
      <c r="AS83" s="38">
        <v>4.5721699999999998</v>
      </c>
      <c r="AT83" s="38">
        <v>4.0790600000000001</v>
      </c>
      <c r="AU83" s="38"/>
      <c r="AV83" s="38">
        <f t="shared" si="39"/>
        <v>-2.5631699999999999</v>
      </c>
      <c r="AW83" s="38">
        <f t="shared" si="40"/>
        <v>2.0798399999999999</v>
      </c>
      <c r="AX83" s="38">
        <f t="shared" si="41"/>
        <v>-0.24165999999999999</v>
      </c>
      <c r="AY83" s="38">
        <f t="shared" si="42"/>
        <v>-4.97722</v>
      </c>
      <c r="AZ83" s="38">
        <f t="shared" si="43"/>
        <v>-5.3479899999999994</v>
      </c>
      <c r="BA83" s="38">
        <f t="shared" si="44"/>
        <v>-5.1626099999999999</v>
      </c>
      <c r="BB83" s="38">
        <f t="shared" si="45"/>
        <v>2.41405</v>
      </c>
      <c r="BC83" s="38">
        <f t="shared" si="46"/>
        <v>7.4278300000000002</v>
      </c>
      <c r="BD83" s="38">
        <f t="shared" si="47"/>
        <v>4.9209399999999999</v>
      </c>
      <c r="BF83" s="38">
        <f t="shared" si="48"/>
        <v>-1.448796467271849</v>
      </c>
      <c r="BG83" s="38">
        <f t="shared" si="49"/>
        <v>1.1221131524914352</v>
      </c>
      <c r="BH83" s="38">
        <f t="shared" si="50"/>
        <v>-0.17831910574579177</v>
      </c>
      <c r="BI83" s="38">
        <f t="shared" si="51"/>
        <v>-1.4328557398450255</v>
      </c>
      <c r="BJ83" s="38">
        <f t="shared" si="52"/>
        <v>-2.1980232402090163</v>
      </c>
      <c r="BK83" s="38">
        <f t="shared" si="53"/>
        <v>-2.081782487544976</v>
      </c>
      <c r="BL83" s="38">
        <f t="shared" si="54"/>
        <v>0.70943769334807127</v>
      </c>
      <c r="BM83" s="38">
        <f t="shared" si="55"/>
        <v>2.6605233640600612</v>
      </c>
      <c r="BN83" s="38">
        <f t="shared" si="56"/>
        <v>2.179840862681782</v>
      </c>
    </row>
    <row r="84" spans="2:66">
      <c r="D84" s="33"/>
      <c r="E84" s="34"/>
    </row>
    <row r="85" spans="2:66">
      <c r="B85" s="2" t="s">
        <v>134</v>
      </c>
      <c r="D85" s="2">
        <f>COUNTIF(D2:D83,"Male")</f>
        <v>49</v>
      </c>
      <c r="E85" s="2">
        <f>COUNTIF(E2:E83,"Yes")</f>
        <v>5</v>
      </c>
      <c r="AU85" s="2" t="s">
        <v>74</v>
      </c>
      <c r="AV85" s="38">
        <f t="shared" ref="AV85:BD85" si="60">_xlfn.STDEV.S(AV2:AV83)</f>
        <v>1.7691719008858215</v>
      </c>
      <c r="AW85" s="38">
        <f t="shared" si="60"/>
        <v>1.853502915799639</v>
      </c>
      <c r="AX85" s="38">
        <f t="shared" si="60"/>
        <v>1.3552109236376821</v>
      </c>
      <c r="AY85" s="38">
        <f t="shared" si="60"/>
        <v>3.4736365019819266</v>
      </c>
      <c r="AZ85" s="38">
        <f t="shared" si="60"/>
        <v>2.4330907436135405</v>
      </c>
      <c r="BA85" s="38">
        <f t="shared" si="60"/>
        <v>2.4798988515309355</v>
      </c>
      <c r="BB85" s="38">
        <f t="shared" si="60"/>
        <v>3.4027653487190666</v>
      </c>
      <c r="BC85" s="38">
        <f t="shared" si="60"/>
        <v>2.7918679836980815</v>
      </c>
      <c r="BD85" s="38">
        <f t="shared" si="60"/>
        <v>2.2574767196289454</v>
      </c>
    </row>
    <row r="86" spans="2:66">
      <c r="B86" s="2" t="s">
        <v>135</v>
      </c>
    </row>
  </sheetData>
  <sortState ref="C2:CC101">
    <sortCondition ref="BN2:BN101"/>
  </sortState>
  <conditionalFormatting sqref="BF2:BI1048576">
    <cfRule type="cellIs" dxfId="3" priority="5" operator="greaterThan">
      <formula>2</formula>
    </cfRule>
  </conditionalFormatting>
  <conditionalFormatting sqref="BI2:BK1048576">
    <cfRule type="cellIs" dxfId="2" priority="4" operator="greaterThan">
      <formula>2</formula>
    </cfRule>
  </conditionalFormatting>
  <conditionalFormatting sqref="BF2:BK1048576">
    <cfRule type="cellIs" dxfId="1" priority="3" operator="greaterThan">
      <formula>2</formula>
    </cfRule>
  </conditionalFormatting>
  <conditionalFormatting sqref="BL1:BN1048576">
    <cfRule type="cellIs" dxfId="0" priority="1" operator="lessThan">
      <formula>-2</formula>
    </cfRule>
  </conditionalFormatting>
  <hyperlinks>
    <hyperlink ref="A1" r:id="rId1"/>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66"/>
  <sheetViews>
    <sheetView workbookViewId="0"/>
  </sheetViews>
  <sheetFormatPr baseColWidth="10" defaultColWidth="8.83203125" defaultRowHeight="14" x14ac:dyDescent="0"/>
  <cols>
    <col min="3" max="3" width="28.1640625" style="26" customWidth="1"/>
    <col min="5" max="5" width="87" style="27" customWidth="1"/>
  </cols>
  <sheetData>
    <row r="1" spans="3:5">
      <c r="C1" s="26" t="s">
        <v>75</v>
      </c>
      <c r="E1" s="27" t="s">
        <v>76</v>
      </c>
    </row>
    <row r="2" spans="3:5" ht="28">
      <c r="C2" s="30" t="s">
        <v>132</v>
      </c>
      <c r="E2" s="27" t="s">
        <v>133</v>
      </c>
    </row>
    <row r="3" spans="3:5">
      <c r="C3" s="4" t="s">
        <v>19</v>
      </c>
      <c r="E3" s="27" t="s">
        <v>80</v>
      </c>
    </row>
    <row r="4" spans="3:5">
      <c r="C4" s="4" t="s">
        <v>20</v>
      </c>
      <c r="E4" s="27" t="s">
        <v>81</v>
      </c>
    </row>
    <row r="5" spans="3:5" ht="28">
      <c r="C5" s="5" t="s">
        <v>0</v>
      </c>
      <c r="E5" s="27" t="s">
        <v>77</v>
      </c>
    </row>
    <row r="6" spans="3:5">
      <c r="C6" s="5" t="s">
        <v>6</v>
      </c>
      <c r="E6" s="27" t="s">
        <v>82</v>
      </c>
    </row>
    <row r="7" spans="3:5">
      <c r="C7" s="5" t="s">
        <v>7</v>
      </c>
      <c r="E7" s="27" t="s">
        <v>83</v>
      </c>
    </row>
    <row r="8" spans="3:5">
      <c r="C8" s="5" t="s">
        <v>8</v>
      </c>
      <c r="E8" s="27" t="s">
        <v>84</v>
      </c>
    </row>
    <row r="9" spans="3:5">
      <c r="C9" s="5" t="s">
        <v>9</v>
      </c>
      <c r="E9" s="27" t="s">
        <v>86</v>
      </c>
    </row>
    <row r="10" spans="3:5">
      <c r="C10" s="5" t="s">
        <v>10</v>
      </c>
      <c r="E10" s="27" t="s">
        <v>85</v>
      </c>
    </row>
    <row r="11" spans="3:5">
      <c r="C11" s="5" t="s">
        <v>11</v>
      </c>
      <c r="E11" s="27" t="s">
        <v>87</v>
      </c>
    </row>
    <row r="12" spans="3:5">
      <c r="C12" s="5" t="s">
        <v>12</v>
      </c>
      <c r="E12" s="27" t="s">
        <v>88</v>
      </c>
    </row>
    <row r="13" spans="3:5">
      <c r="C13" s="5" t="s">
        <v>13</v>
      </c>
      <c r="E13" s="27" t="s">
        <v>89</v>
      </c>
    </row>
    <row r="14" spans="3:5">
      <c r="C14" s="5" t="s">
        <v>14</v>
      </c>
      <c r="E14" s="27" t="s">
        <v>90</v>
      </c>
    </row>
    <row r="15" spans="3:5">
      <c r="C15" s="5" t="s">
        <v>15</v>
      </c>
      <c r="E15" s="27" t="s">
        <v>91</v>
      </c>
    </row>
    <row r="16" spans="3:5" ht="28">
      <c r="C16" s="5" t="s">
        <v>1</v>
      </c>
      <c r="E16" s="27" t="s">
        <v>78</v>
      </c>
    </row>
    <row r="17" spans="3:5" ht="28">
      <c r="C17" s="5" t="s">
        <v>16</v>
      </c>
      <c r="E17" s="27" t="s">
        <v>79</v>
      </c>
    </row>
    <row r="18" spans="3:5">
      <c r="C18" s="5" t="s">
        <v>18</v>
      </c>
      <c r="E18" s="27" t="s">
        <v>92</v>
      </c>
    </row>
    <row r="19" spans="3:5">
      <c r="C19" s="5" t="s">
        <v>17</v>
      </c>
      <c r="E19" s="27" t="s">
        <v>93</v>
      </c>
    </row>
    <row r="20" spans="3:5">
      <c r="C20" s="5"/>
    </row>
    <row r="21" spans="3:5" ht="28">
      <c r="C21" s="5" t="s">
        <v>26</v>
      </c>
      <c r="E21" s="27" t="s">
        <v>103</v>
      </c>
    </row>
    <row r="22" spans="3:5" ht="28">
      <c r="C22" s="5" t="s">
        <v>28</v>
      </c>
      <c r="E22" s="27" t="s">
        <v>104</v>
      </c>
    </row>
    <row r="23" spans="3:5" ht="28">
      <c r="C23" s="5" t="s">
        <v>2</v>
      </c>
      <c r="E23" s="28" t="s">
        <v>105</v>
      </c>
    </row>
    <row r="24" spans="3:5" ht="28">
      <c r="C24" s="5" t="s">
        <v>25</v>
      </c>
      <c r="E24" s="28" t="s">
        <v>106</v>
      </c>
    </row>
    <row r="25" spans="3:5" ht="28">
      <c r="C25" s="5" t="s">
        <v>27</v>
      </c>
      <c r="E25" s="27" t="s">
        <v>107</v>
      </c>
    </row>
    <row r="26" spans="3:5" ht="28">
      <c r="C26" s="5" t="s">
        <v>3</v>
      </c>
      <c r="E26" s="27" t="s">
        <v>108</v>
      </c>
    </row>
    <row r="27" spans="3:5" ht="56">
      <c r="C27" s="5" t="s">
        <v>29</v>
      </c>
      <c r="E27" s="27" t="s">
        <v>109</v>
      </c>
    </row>
    <row r="28" spans="3:5" ht="56">
      <c r="C28" s="5" t="s">
        <v>30</v>
      </c>
      <c r="E28" s="27" t="s">
        <v>110</v>
      </c>
    </row>
    <row r="29" spans="3:5" ht="56">
      <c r="C29" s="5" t="s">
        <v>31</v>
      </c>
      <c r="E29" s="27" t="s">
        <v>111</v>
      </c>
    </row>
    <row r="30" spans="3:5">
      <c r="C30" s="5" t="s">
        <v>139</v>
      </c>
      <c r="E30" s="27" t="s">
        <v>142</v>
      </c>
    </row>
    <row r="31" spans="3:5">
      <c r="C31" s="5" t="s">
        <v>140</v>
      </c>
      <c r="E31" s="27" t="s">
        <v>143</v>
      </c>
    </row>
    <row r="32" spans="3:5">
      <c r="C32" s="5" t="s">
        <v>141</v>
      </c>
      <c r="E32" s="27" t="s">
        <v>144</v>
      </c>
    </row>
    <row r="33" spans="3:5">
      <c r="C33" s="5" t="s">
        <v>137</v>
      </c>
      <c r="E33" s="27" t="s">
        <v>138</v>
      </c>
    </row>
    <row r="34" spans="3:5">
      <c r="C34" s="5"/>
    </row>
    <row r="35" spans="3:5" ht="42">
      <c r="C35" s="15" t="s">
        <v>32</v>
      </c>
      <c r="E35" s="27" t="s">
        <v>94</v>
      </c>
    </row>
    <row r="36" spans="3:5" ht="42">
      <c r="C36" s="15" t="s">
        <v>33</v>
      </c>
      <c r="E36" s="27" t="s">
        <v>95</v>
      </c>
    </row>
    <row r="37" spans="3:5" ht="42">
      <c r="C37" s="15" t="s">
        <v>34</v>
      </c>
      <c r="E37" s="27" t="s">
        <v>96</v>
      </c>
    </row>
    <row r="38" spans="3:5" ht="42">
      <c r="C38" s="15" t="s">
        <v>35</v>
      </c>
      <c r="E38" s="27" t="s">
        <v>97</v>
      </c>
    </row>
    <row r="39" spans="3:5" ht="42">
      <c r="C39" s="15" t="s">
        <v>36</v>
      </c>
      <c r="E39" s="27" t="s">
        <v>98</v>
      </c>
    </row>
    <row r="40" spans="3:5" ht="42">
      <c r="C40" s="15" t="s">
        <v>37</v>
      </c>
      <c r="E40" s="27" t="s">
        <v>99</v>
      </c>
    </row>
    <row r="41" spans="3:5" ht="28">
      <c r="C41" s="15" t="s">
        <v>38</v>
      </c>
      <c r="E41" s="27" t="s">
        <v>100</v>
      </c>
    </row>
    <row r="42" spans="3:5" ht="28">
      <c r="C42" s="15" t="s">
        <v>39</v>
      </c>
      <c r="E42" s="27" t="s">
        <v>101</v>
      </c>
    </row>
    <row r="43" spans="3:5" ht="28">
      <c r="C43" s="15" t="s">
        <v>40</v>
      </c>
      <c r="E43" s="27" t="s">
        <v>102</v>
      </c>
    </row>
    <row r="44" spans="3:5">
      <c r="C44" s="5"/>
    </row>
    <row r="45" spans="3:5">
      <c r="C45" s="5" t="s">
        <v>56</v>
      </c>
      <c r="E45" s="27" t="s">
        <v>112</v>
      </c>
    </row>
    <row r="46" spans="3:5">
      <c r="C46" s="5" t="s">
        <v>57</v>
      </c>
      <c r="E46" s="27" t="s">
        <v>113</v>
      </c>
    </row>
    <row r="47" spans="3:5" ht="28">
      <c r="C47" s="5" t="s">
        <v>58</v>
      </c>
      <c r="E47" s="27" t="s">
        <v>114</v>
      </c>
    </row>
    <row r="48" spans="3:5">
      <c r="C48" s="5" t="s">
        <v>59</v>
      </c>
      <c r="E48" s="27" t="s">
        <v>115</v>
      </c>
    </row>
    <row r="49" spans="3:5">
      <c r="C49" s="5" t="s">
        <v>60</v>
      </c>
      <c r="E49" s="27" t="s">
        <v>116</v>
      </c>
    </row>
    <row r="50" spans="3:5" ht="28">
      <c r="C50" s="5" t="s">
        <v>61</v>
      </c>
      <c r="E50" s="27" t="s">
        <v>117</v>
      </c>
    </row>
    <row r="51" spans="3:5">
      <c r="C51" s="5" t="s">
        <v>62</v>
      </c>
      <c r="E51" s="27" t="s">
        <v>118</v>
      </c>
    </row>
    <row r="52" spans="3:5">
      <c r="C52" s="5" t="s">
        <v>63</v>
      </c>
      <c r="E52" s="27" t="s">
        <v>119</v>
      </c>
    </row>
    <row r="53" spans="3:5">
      <c r="C53" s="5" t="s">
        <v>64</v>
      </c>
      <c r="E53" s="27" t="s">
        <v>120</v>
      </c>
    </row>
    <row r="54" spans="3:5">
      <c r="C54" s="5"/>
    </row>
    <row r="55" spans="3:5" ht="28">
      <c r="C55" s="15" t="s">
        <v>65</v>
      </c>
      <c r="E55" s="27" t="s">
        <v>121</v>
      </c>
    </row>
    <row r="56" spans="3:5">
      <c r="C56" s="15" t="s">
        <v>66</v>
      </c>
      <c r="E56" s="27" t="s">
        <v>122</v>
      </c>
    </row>
    <row r="57" spans="3:5" ht="28">
      <c r="C57" s="15" t="s">
        <v>67</v>
      </c>
      <c r="E57" s="27" t="s">
        <v>123</v>
      </c>
    </row>
    <row r="58" spans="3:5" ht="28">
      <c r="C58" s="15" t="s">
        <v>68</v>
      </c>
      <c r="E58" s="27" t="s">
        <v>124</v>
      </c>
    </row>
    <row r="59" spans="3:5" ht="28">
      <c r="C59" s="15" t="s">
        <v>69</v>
      </c>
      <c r="E59" s="27" t="s">
        <v>125</v>
      </c>
    </row>
    <row r="60" spans="3:5" ht="28">
      <c r="C60" s="15" t="s">
        <v>70</v>
      </c>
      <c r="E60" s="27" t="s">
        <v>126</v>
      </c>
    </row>
    <row r="61" spans="3:5" ht="28">
      <c r="C61" s="15" t="s">
        <v>71</v>
      </c>
      <c r="E61" s="27" t="s">
        <v>127</v>
      </c>
    </row>
    <row r="62" spans="3:5" ht="28">
      <c r="C62" s="15" t="s">
        <v>72</v>
      </c>
      <c r="E62" s="27" t="s">
        <v>128</v>
      </c>
    </row>
    <row r="63" spans="3:5" ht="28">
      <c r="C63" s="15" t="s">
        <v>73</v>
      </c>
      <c r="E63" s="27" t="s">
        <v>130</v>
      </c>
    </row>
    <row r="64" spans="3:5">
      <c r="E64" s="29"/>
    </row>
    <row r="66" spans="5:5" ht="28">
      <c r="E66" s="29" t="s">
        <v>129</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L15" sqref="L15"/>
    </sheetView>
  </sheetViews>
  <sheetFormatPr baseColWidth="10" defaultColWidth="8.83203125" defaultRowHeight="14" x14ac:dyDescent="0"/>
  <cols>
    <col min="3" max="3" width="16.83203125" customWidth="1"/>
    <col min="4" max="4" width="14.83203125" customWidth="1"/>
    <col min="6" max="6" width="12.6640625" customWidth="1"/>
    <col min="13" max="13" width="11.5" customWidth="1"/>
    <col min="14" max="14" width="13.1640625" customWidth="1"/>
    <col min="15" max="15" width="11.1640625" customWidth="1"/>
  </cols>
  <sheetData>
    <row r="1" spans="2:10" ht="15" thickBot="1"/>
    <row r="2" spans="2:10">
      <c r="B2" s="17" t="s">
        <v>41</v>
      </c>
      <c r="C2" s="18" t="s">
        <v>52</v>
      </c>
      <c r="D2" s="18" t="s">
        <v>42</v>
      </c>
      <c r="E2" s="18" t="s">
        <v>43</v>
      </c>
      <c r="F2" s="18" t="s">
        <v>44</v>
      </c>
      <c r="G2" s="18" t="s">
        <v>45</v>
      </c>
      <c r="H2" s="18" t="s">
        <v>46</v>
      </c>
      <c r="I2" s="18" t="s">
        <v>53</v>
      </c>
      <c r="J2" s="19"/>
    </row>
    <row r="3" spans="2:10">
      <c r="B3" s="20" t="s">
        <v>47</v>
      </c>
      <c r="C3" s="6">
        <v>1</v>
      </c>
      <c r="D3" s="6">
        <v>7.0999999999999994E-2</v>
      </c>
      <c r="E3" s="6">
        <v>3.3000000000000002E-2</v>
      </c>
      <c r="F3" s="6">
        <v>0.95699999999999996</v>
      </c>
      <c r="G3" s="6">
        <v>3.5000000000000003E-2</v>
      </c>
      <c r="H3" s="6">
        <v>0</v>
      </c>
      <c r="I3" s="16">
        <v>1.7691719008858218</v>
      </c>
      <c r="J3" s="21"/>
    </row>
    <row r="4" spans="2:10">
      <c r="B4" s="20"/>
      <c r="C4" s="6">
        <v>2</v>
      </c>
      <c r="D4" s="6">
        <v>0.05</v>
      </c>
      <c r="E4" s="6">
        <v>7.0000000000000007E-2</v>
      </c>
      <c r="F4" s="6">
        <v>0.14099999999999999</v>
      </c>
      <c r="G4" s="6">
        <v>0.03</v>
      </c>
      <c r="H4" s="6">
        <v>0</v>
      </c>
      <c r="I4" s="16">
        <v>1.8535029157996388</v>
      </c>
      <c r="J4" s="21"/>
    </row>
    <row r="5" spans="2:10">
      <c r="B5" s="20"/>
      <c r="C5" s="6" t="s">
        <v>54</v>
      </c>
      <c r="D5" s="6">
        <v>0.121</v>
      </c>
      <c r="E5" s="6">
        <v>5.0000000000000001E-3</v>
      </c>
      <c r="F5" s="6">
        <v>0.54900000000000004</v>
      </c>
      <c r="G5" s="6">
        <v>3.3000000000000002E-2</v>
      </c>
      <c r="H5" s="6">
        <v>0</v>
      </c>
      <c r="I5" s="16">
        <v>1.3552109236376817</v>
      </c>
      <c r="J5" s="21"/>
    </row>
    <row r="6" spans="2:10">
      <c r="B6" s="20"/>
      <c r="C6" s="6"/>
      <c r="D6" s="6"/>
      <c r="E6" s="6"/>
      <c r="F6" s="6"/>
      <c r="G6" s="6"/>
      <c r="H6" s="6"/>
      <c r="I6" s="16"/>
      <c r="J6" s="21"/>
    </row>
    <row r="7" spans="2:10">
      <c r="B7" s="20" t="s">
        <v>48</v>
      </c>
      <c r="C7" s="6">
        <v>1</v>
      </c>
      <c r="D7" s="6">
        <v>0.28000000000000003</v>
      </c>
      <c r="E7" s="6">
        <v>0</v>
      </c>
      <c r="F7" s="6">
        <v>-8.2070000000000007</v>
      </c>
      <c r="G7" s="6">
        <v>5.8000000000000003E-2</v>
      </c>
      <c r="H7" s="6">
        <v>0.17399999999999999</v>
      </c>
      <c r="I7" s="16">
        <v>3.4736365019819262</v>
      </c>
      <c r="J7" s="21"/>
    </row>
    <row r="8" spans="2:10">
      <c r="B8" s="20"/>
      <c r="C8" s="6">
        <v>2</v>
      </c>
      <c r="D8" s="6">
        <v>0.40600000000000003</v>
      </c>
      <c r="E8" s="6">
        <v>0</v>
      </c>
      <c r="F8" s="6">
        <v>-9.0269999999999992</v>
      </c>
      <c r="G8" s="6">
        <v>4.7E-2</v>
      </c>
      <c r="H8" s="6">
        <v>0.153</v>
      </c>
      <c r="I8" s="16">
        <v>2.4330907436135401</v>
      </c>
      <c r="J8" s="21"/>
    </row>
    <row r="9" spans="2:10">
      <c r="B9" s="20"/>
      <c r="C9" s="6" t="s">
        <v>54</v>
      </c>
      <c r="D9" s="6">
        <v>0.41899999999999998</v>
      </c>
      <c r="E9" s="6">
        <v>0</v>
      </c>
      <c r="F9" s="6">
        <v>-8.6170000000000009</v>
      </c>
      <c r="G9" s="6">
        <v>5.2999999999999999E-2</v>
      </c>
      <c r="H9" s="6">
        <v>0.16400000000000001</v>
      </c>
      <c r="I9" s="16">
        <v>2.479898851530935</v>
      </c>
      <c r="J9" s="21"/>
    </row>
    <row r="10" spans="2:10">
      <c r="B10" s="20"/>
      <c r="C10" s="6"/>
      <c r="D10" s="6"/>
      <c r="E10" s="6"/>
      <c r="F10" s="6"/>
      <c r="G10" s="6"/>
      <c r="H10" s="6"/>
      <c r="I10" s="16"/>
      <c r="J10" s="21"/>
    </row>
    <row r="11" spans="2:10">
      <c r="B11" s="20" t="s">
        <v>49</v>
      </c>
      <c r="C11" s="6">
        <v>1</v>
      </c>
      <c r="D11" s="6">
        <v>0.22600000000000001</v>
      </c>
      <c r="E11" s="6">
        <v>0</v>
      </c>
      <c r="F11" s="6">
        <v>9.1630000000000003</v>
      </c>
      <c r="G11" s="6">
        <v>0</v>
      </c>
      <c r="H11" s="6">
        <v>-0.188</v>
      </c>
      <c r="I11" s="16">
        <v>3.4027653487190674</v>
      </c>
      <c r="J11" s="21"/>
    </row>
    <row r="12" spans="2:10">
      <c r="B12" s="20"/>
      <c r="C12" s="6">
        <v>2</v>
      </c>
      <c r="D12" s="6">
        <v>0.24099999999999999</v>
      </c>
      <c r="E12" s="6">
        <v>0</v>
      </c>
      <c r="F12" s="6">
        <v>9.1679999999999993</v>
      </c>
      <c r="G12" s="6">
        <v>0</v>
      </c>
      <c r="H12" s="6">
        <v>-0.154</v>
      </c>
      <c r="I12" s="16">
        <v>2.7918679836980815</v>
      </c>
      <c r="J12" s="21"/>
    </row>
    <row r="13" spans="2:10">
      <c r="B13" s="20"/>
      <c r="C13" s="6" t="s">
        <v>54</v>
      </c>
      <c r="D13" s="6">
        <v>0.377</v>
      </c>
      <c r="E13" s="6">
        <v>0</v>
      </c>
      <c r="F13" s="6">
        <v>9.1660000000000004</v>
      </c>
      <c r="G13" s="6">
        <v>0</v>
      </c>
      <c r="H13" s="6">
        <v>-0.17100000000000001</v>
      </c>
      <c r="I13" s="16">
        <v>2.2574767196289462</v>
      </c>
      <c r="J13" s="21"/>
    </row>
    <row r="14" spans="2:10" ht="15" thickBot="1">
      <c r="B14" s="22"/>
      <c r="C14" s="23"/>
      <c r="D14" s="23"/>
      <c r="E14" s="23"/>
      <c r="F14" s="23"/>
      <c r="G14" s="23"/>
      <c r="H14" s="23"/>
      <c r="I14" s="23"/>
      <c r="J14" s="24"/>
    </row>
    <row r="17" spans="1:7">
      <c r="A17" s="6"/>
      <c r="B17" s="6"/>
      <c r="C17" s="6"/>
      <c r="D17" s="6"/>
      <c r="E17" s="6"/>
      <c r="F17" s="6"/>
      <c r="G17" s="6"/>
    </row>
    <row r="18" spans="1:7" ht="15">
      <c r="A18" s="6"/>
      <c r="B18" s="7" t="s">
        <v>55</v>
      </c>
      <c r="C18" s="8"/>
      <c r="D18" s="8"/>
      <c r="E18" s="8"/>
      <c r="F18" s="8"/>
      <c r="G18" s="9"/>
    </row>
    <row r="19" spans="1:7">
      <c r="A19" s="6"/>
      <c r="B19" s="10" t="s">
        <v>50</v>
      </c>
      <c r="C19" s="6" t="s">
        <v>51</v>
      </c>
      <c r="D19" s="6"/>
      <c r="E19" s="6"/>
      <c r="F19" s="6"/>
      <c r="G19" s="11"/>
    </row>
    <row r="20" spans="1:7">
      <c r="A20" s="6"/>
      <c r="B20" s="10">
        <v>45</v>
      </c>
      <c r="C20" s="6">
        <v>10</v>
      </c>
      <c r="D20" s="6"/>
      <c r="E20" s="6" t="s">
        <v>47</v>
      </c>
      <c r="F20" s="6">
        <v>1</v>
      </c>
      <c r="G20" s="11">
        <f>F3+G3*$B20+H3*$C20</f>
        <v>2.532</v>
      </c>
    </row>
    <row r="21" spans="1:7">
      <c r="A21" s="6"/>
      <c r="B21" s="10"/>
      <c r="C21" s="6"/>
      <c r="D21" s="6"/>
      <c r="E21" s="6"/>
      <c r="F21" s="6">
        <v>2</v>
      </c>
      <c r="G21" s="11">
        <f>F4+G4*$B$20+H4*$C$20</f>
        <v>1.4909999999999999</v>
      </c>
    </row>
    <row r="22" spans="1:7">
      <c r="A22" s="6"/>
      <c r="B22" s="10"/>
      <c r="C22" s="6"/>
      <c r="D22" s="6"/>
      <c r="E22" s="6"/>
      <c r="F22" s="6" t="s">
        <v>54</v>
      </c>
      <c r="G22" s="11">
        <f>F5+G5*$B$20+H5*$C$20</f>
        <v>2.0340000000000003</v>
      </c>
    </row>
    <row r="23" spans="1:7">
      <c r="A23" s="6"/>
      <c r="B23" s="10"/>
      <c r="C23" s="6"/>
      <c r="D23" s="6"/>
      <c r="E23" s="6"/>
      <c r="F23" s="6"/>
      <c r="G23" s="11"/>
    </row>
    <row r="24" spans="1:7">
      <c r="A24" s="6"/>
      <c r="B24" s="10"/>
      <c r="C24" s="6"/>
      <c r="D24" s="6"/>
      <c r="E24" s="6" t="s">
        <v>48</v>
      </c>
      <c r="F24" s="6">
        <v>1</v>
      </c>
      <c r="G24" s="11">
        <f>F7+G7*$B$20+H7*$C$20</f>
        <v>-3.8570000000000007</v>
      </c>
    </row>
    <row r="25" spans="1:7">
      <c r="A25" s="6"/>
      <c r="B25" s="10"/>
      <c r="C25" s="6"/>
      <c r="D25" s="6"/>
      <c r="E25" s="6"/>
      <c r="F25" s="6">
        <v>2</v>
      </c>
      <c r="G25" s="11">
        <f>F8+G8*$B$20+H8*$C$20</f>
        <v>-5.3819999999999988</v>
      </c>
    </row>
    <row r="26" spans="1:7">
      <c r="A26" s="6"/>
      <c r="B26" s="10"/>
      <c r="C26" s="6"/>
      <c r="D26" s="6"/>
      <c r="E26" s="6"/>
      <c r="F26" s="6" t="s">
        <v>54</v>
      </c>
      <c r="G26" s="11">
        <f>F9+G9*$B$20+H9*$C$20</f>
        <v>-4.5920000000000005</v>
      </c>
    </row>
    <row r="27" spans="1:7">
      <c r="A27" s="6"/>
      <c r="B27" s="10"/>
      <c r="C27" s="6"/>
      <c r="D27" s="6"/>
      <c r="E27" s="6"/>
      <c r="F27" s="6"/>
      <c r="G27" s="11"/>
    </row>
    <row r="28" spans="1:7">
      <c r="A28" s="6"/>
      <c r="B28" s="10"/>
      <c r="C28" s="6"/>
      <c r="D28" s="6"/>
      <c r="E28" s="6" t="s">
        <v>49</v>
      </c>
      <c r="F28" s="6">
        <v>1</v>
      </c>
      <c r="G28" s="11">
        <f>F11+G11*$B$20+H11*$C$20</f>
        <v>7.2830000000000004</v>
      </c>
    </row>
    <row r="29" spans="1:7">
      <c r="A29" s="6"/>
      <c r="B29" s="10"/>
      <c r="C29" s="6"/>
      <c r="D29" s="6"/>
      <c r="E29" s="6"/>
      <c r="F29" s="6">
        <v>2</v>
      </c>
      <c r="G29" s="11">
        <f>F12+G12*$B$20+H12*$C$20</f>
        <v>7.6279999999999992</v>
      </c>
    </row>
    <row r="30" spans="1:7">
      <c r="A30" s="6"/>
      <c r="B30" s="12"/>
      <c r="C30" s="13"/>
      <c r="D30" s="13"/>
      <c r="E30" s="13"/>
      <c r="F30" s="13" t="s">
        <v>54</v>
      </c>
      <c r="G30" s="14">
        <f>F13+G13*$B$20+H13*$C$20</f>
        <v>7.4560000000000004</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5" zoomScaleNormal="85" zoomScalePageLayoutView="85" workbookViewId="0">
      <selection activeCell="T22" sqref="T22"/>
    </sheetView>
  </sheetViews>
  <sheetFormatPr baseColWidth="10" defaultColWidth="8.83203125" defaultRowHeight="14" x14ac:dyDescent="0"/>
  <sheetData/>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Supplemental Data Set</vt:lpstr>
      <vt:lpstr>Data Dictionary</vt:lpstr>
      <vt:lpstr>Normative Functions Parameters</vt:lpstr>
      <vt:lpstr>Illustrative graphs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Erick Gallun</dc:creator>
  <cp:lastModifiedBy>Tori Koulakjian</cp:lastModifiedBy>
  <dcterms:created xsi:type="dcterms:W3CDTF">2017-10-13T21:01:29Z</dcterms:created>
  <dcterms:modified xsi:type="dcterms:W3CDTF">2018-09-19T17:13:35Z</dcterms:modified>
</cp:coreProperties>
</file>